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ogbase205\งานกองการฐานทัพ กบ.ทร\05 แผนกควบคุมอาคาร\"/>
    </mc:Choice>
  </mc:AlternateContent>
  <bookViews>
    <workbookView xWindow="0" yWindow="0" windowWidth="21600" windowHeight="10230"/>
  </bookViews>
  <sheets>
    <sheet name="ทะเบียนอาคาร" sheetId="1" r:id="rId1"/>
    <sheet name="หมายเลขจังหวัด" sheetId="2" r:id="rId2"/>
    <sheet name="รหัสหน่วยรับผิดชอบ" sheetId="7" r:id="rId3"/>
    <sheet name="รหัสประเภท" sheetId="6" r:id="rId4"/>
    <sheet name="wiki" sheetId="4" r:id="rId5"/>
  </sheets>
  <externalReferences>
    <externalReference r:id="rId6"/>
  </externalReferences>
  <definedNames>
    <definedName name="ชื่อจังหวัด">[1]!Table1[จังหวัด]</definedName>
    <definedName name="ชื่อหน่วยรับผิดชอบ">Table22[ชื่อหน่วยรับผิดชอบ]</definedName>
    <definedName name="ประเภทอาคาร">[1]!Table3[ประเภทอาคาร]</definedName>
    <definedName name="รหัสจังหวัด">[1]!Table1[รหัสจังหวัด]</definedName>
    <definedName name="รหัสหน่วยรับผิดชอบ">Table22[รหัสหน่วย]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75" i="1"/>
  <c r="G75" i="1"/>
  <c r="H75" i="1"/>
  <c r="I75" i="1"/>
  <c r="Q75" i="1"/>
  <c r="E369" i="1" l="1"/>
  <c r="F369" i="1"/>
  <c r="I369" i="1"/>
  <c r="Q369" i="1"/>
  <c r="E368" i="1"/>
  <c r="F368" i="1"/>
  <c r="I368" i="1"/>
  <c r="Q368" i="1"/>
  <c r="E367" i="1"/>
  <c r="F367" i="1"/>
  <c r="I367" i="1"/>
  <c r="Q367" i="1"/>
  <c r="E366" i="1"/>
  <c r="F366" i="1"/>
  <c r="I366" i="1"/>
  <c r="Q366" i="1"/>
  <c r="E365" i="1"/>
  <c r="F365" i="1"/>
  <c r="I365" i="1"/>
  <c r="Q365" i="1"/>
  <c r="E364" i="1"/>
  <c r="F364" i="1"/>
  <c r="I364" i="1"/>
  <c r="Q364" i="1"/>
  <c r="E363" i="1"/>
  <c r="F363" i="1"/>
  <c r="I363" i="1"/>
  <c r="Q363" i="1"/>
  <c r="E362" i="1"/>
  <c r="F362" i="1"/>
  <c r="I362" i="1"/>
  <c r="Q362" i="1"/>
  <c r="E361" i="1"/>
  <c r="F361" i="1"/>
  <c r="I361" i="1"/>
  <c r="Q361" i="1"/>
  <c r="E360" i="1"/>
  <c r="F360" i="1"/>
  <c r="I360" i="1"/>
  <c r="Q360" i="1"/>
  <c r="E359" i="1"/>
  <c r="F359" i="1"/>
  <c r="I359" i="1"/>
  <c r="Q359" i="1"/>
  <c r="E358" i="1"/>
  <c r="F358" i="1"/>
  <c r="I358" i="1"/>
  <c r="Q358" i="1"/>
  <c r="E357" i="1"/>
  <c r="F357" i="1"/>
  <c r="I357" i="1"/>
  <c r="Q357" i="1"/>
  <c r="E356" i="1"/>
  <c r="F356" i="1"/>
  <c r="I356" i="1"/>
  <c r="Q356" i="1"/>
  <c r="E355" i="1"/>
  <c r="F355" i="1"/>
  <c r="I355" i="1"/>
  <c r="Q355" i="1"/>
  <c r="E354" i="1"/>
  <c r="F354" i="1"/>
  <c r="I354" i="1"/>
  <c r="Q354" i="1"/>
  <c r="E353" i="1"/>
  <c r="F353" i="1"/>
  <c r="I353" i="1"/>
  <c r="Q353" i="1"/>
  <c r="E352" i="1"/>
  <c r="F352" i="1"/>
  <c r="I352" i="1"/>
  <c r="Q352" i="1"/>
  <c r="E351" i="1"/>
  <c r="F351" i="1"/>
  <c r="I351" i="1"/>
  <c r="Q351" i="1"/>
  <c r="E350" i="1"/>
  <c r="F350" i="1"/>
  <c r="I350" i="1"/>
  <c r="Q350" i="1"/>
  <c r="E349" i="1"/>
  <c r="F349" i="1"/>
  <c r="I349" i="1"/>
  <c r="Q349" i="1"/>
  <c r="E348" i="1"/>
  <c r="F348" i="1"/>
  <c r="I348" i="1"/>
  <c r="Q348" i="1"/>
  <c r="E347" i="1"/>
  <c r="F347" i="1"/>
  <c r="I347" i="1"/>
  <c r="Q347" i="1"/>
  <c r="E346" i="1"/>
  <c r="F346" i="1"/>
  <c r="I346" i="1"/>
  <c r="Q346" i="1"/>
  <c r="E345" i="1"/>
  <c r="F345" i="1"/>
  <c r="I345" i="1"/>
  <c r="Q345" i="1"/>
  <c r="E344" i="1"/>
  <c r="F344" i="1"/>
  <c r="I344" i="1"/>
  <c r="Q344" i="1"/>
  <c r="E343" i="1"/>
  <c r="F343" i="1"/>
  <c r="I343" i="1"/>
  <c r="Q343" i="1"/>
  <c r="E342" i="1"/>
  <c r="F342" i="1"/>
  <c r="I342" i="1"/>
  <c r="Q342" i="1"/>
  <c r="E341" i="1"/>
  <c r="F341" i="1"/>
  <c r="I341" i="1"/>
  <c r="Q341" i="1"/>
  <c r="E340" i="1"/>
  <c r="F340" i="1"/>
  <c r="I340" i="1"/>
  <c r="Q340" i="1"/>
  <c r="E339" i="1"/>
  <c r="F339" i="1"/>
  <c r="I339" i="1"/>
  <c r="Q339" i="1"/>
  <c r="E338" i="1"/>
  <c r="F338" i="1"/>
  <c r="I338" i="1"/>
  <c r="Q338" i="1"/>
  <c r="E337" i="1"/>
  <c r="F337" i="1"/>
  <c r="I337" i="1"/>
  <c r="Q337" i="1"/>
  <c r="E336" i="1"/>
  <c r="F336" i="1"/>
  <c r="I336" i="1"/>
  <c r="Q336" i="1"/>
  <c r="E335" i="1"/>
  <c r="F335" i="1"/>
  <c r="I335" i="1"/>
  <c r="Q335" i="1"/>
  <c r="E334" i="1"/>
  <c r="F334" i="1"/>
  <c r="I334" i="1"/>
  <c r="Q334" i="1"/>
  <c r="E333" i="1"/>
  <c r="F333" i="1"/>
  <c r="I333" i="1"/>
  <c r="Q333" i="1"/>
  <c r="E332" i="1"/>
  <c r="F332" i="1"/>
  <c r="I332" i="1"/>
  <c r="Q332" i="1"/>
  <c r="E331" i="1"/>
  <c r="F331" i="1"/>
  <c r="I331" i="1"/>
  <c r="Q331" i="1"/>
  <c r="E330" i="1"/>
  <c r="F330" i="1"/>
  <c r="I330" i="1"/>
  <c r="Q330" i="1"/>
  <c r="E329" i="1"/>
  <c r="F329" i="1"/>
  <c r="I329" i="1"/>
  <c r="Q329" i="1"/>
  <c r="E328" i="1"/>
  <c r="F328" i="1"/>
  <c r="I328" i="1"/>
  <c r="Q328" i="1"/>
  <c r="E327" i="1"/>
  <c r="F327" i="1"/>
  <c r="I327" i="1"/>
  <c r="Q327" i="1"/>
  <c r="E326" i="1"/>
  <c r="F326" i="1"/>
  <c r="I326" i="1"/>
  <c r="Q326" i="1"/>
  <c r="E325" i="1"/>
  <c r="F325" i="1"/>
  <c r="I325" i="1"/>
  <c r="Q325" i="1"/>
  <c r="E324" i="1"/>
  <c r="F324" i="1"/>
  <c r="I324" i="1"/>
  <c r="Q324" i="1"/>
  <c r="E323" i="1"/>
  <c r="F323" i="1"/>
  <c r="I323" i="1"/>
  <c r="Q323" i="1"/>
  <c r="E322" i="1"/>
  <c r="F322" i="1"/>
  <c r="I322" i="1"/>
  <c r="Q322" i="1"/>
  <c r="E321" i="1"/>
  <c r="F321" i="1"/>
  <c r="I321" i="1"/>
  <c r="Q321" i="1"/>
  <c r="E320" i="1"/>
  <c r="F320" i="1"/>
  <c r="I320" i="1"/>
  <c r="Q320" i="1"/>
  <c r="E319" i="1"/>
  <c r="F319" i="1"/>
  <c r="I319" i="1"/>
  <c r="Q319" i="1"/>
  <c r="E318" i="1"/>
  <c r="F318" i="1"/>
  <c r="I318" i="1"/>
  <c r="Q318" i="1"/>
  <c r="E317" i="1"/>
  <c r="F317" i="1"/>
  <c r="I317" i="1"/>
  <c r="Q317" i="1"/>
  <c r="E316" i="1"/>
  <c r="F316" i="1"/>
  <c r="I316" i="1"/>
  <c r="Q316" i="1"/>
  <c r="E315" i="1"/>
  <c r="F315" i="1"/>
  <c r="I315" i="1"/>
  <c r="Q315" i="1"/>
  <c r="E314" i="1"/>
  <c r="F314" i="1"/>
  <c r="I314" i="1"/>
  <c r="Q314" i="1"/>
  <c r="E313" i="1"/>
  <c r="F313" i="1"/>
  <c r="I313" i="1"/>
  <c r="Q313" i="1"/>
  <c r="E312" i="1"/>
  <c r="F312" i="1"/>
  <c r="I312" i="1"/>
  <c r="Q312" i="1"/>
  <c r="E311" i="1"/>
  <c r="F311" i="1"/>
  <c r="I311" i="1"/>
  <c r="Q311" i="1"/>
  <c r="E310" i="1"/>
  <c r="F310" i="1"/>
  <c r="I310" i="1"/>
  <c r="Q310" i="1"/>
  <c r="E309" i="1"/>
  <c r="F309" i="1"/>
  <c r="I309" i="1"/>
  <c r="Q309" i="1"/>
  <c r="E308" i="1"/>
  <c r="F308" i="1"/>
  <c r="I308" i="1"/>
  <c r="Q308" i="1"/>
  <c r="E307" i="1"/>
  <c r="F307" i="1"/>
  <c r="I307" i="1"/>
  <c r="Q307" i="1"/>
  <c r="E306" i="1"/>
  <c r="F306" i="1"/>
  <c r="I306" i="1"/>
  <c r="Q306" i="1"/>
  <c r="E305" i="1"/>
  <c r="F305" i="1"/>
  <c r="I305" i="1"/>
  <c r="Q305" i="1"/>
  <c r="E304" i="1"/>
  <c r="F304" i="1"/>
  <c r="I304" i="1"/>
  <c r="Q304" i="1"/>
  <c r="E303" i="1"/>
  <c r="F303" i="1"/>
  <c r="I303" i="1"/>
  <c r="Q303" i="1"/>
  <c r="E302" i="1"/>
  <c r="F302" i="1"/>
  <c r="I302" i="1"/>
  <c r="Q302" i="1"/>
  <c r="E301" i="1"/>
  <c r="F301" i="1"/>
  <c r="I301" i="1"/>
  <c r="Q301" i="1"/>
  <c r="E300" i="1"/>
  <c r="F300" i="1"/>
  <c r="I300" i="1"/>
  <c r="Q300" i="1"/>
  <c r="E299" i="1"/>
  <c r="F299" i="1"/>
  <c r="I299" i="1"/>
  <c r="Q299" i="1"/>
  <c r="E298" i="1"/>
  <c r="F298" i="1"/>
  <c r="I298" i="1"/>
  <c r="Q298" i="1"/>
  <c r="E297" i="1"/>
  <c r="F297" i="1"/>
  <c r="I297" i="1"/>
  <c r="Q297" i="1"/>
  <c r="E296" i="1"/>
  <c r="F296" i="1"/>
  <c r="I296" i="1"/>
  <c r="Q296" i="1"/>
  <c r="E295" i="1"/>
  <c r="F295" i="1"/>
  <c r="I295" i="1"/>
  <c r="Q295" i="1"/>
  <c r="E294" i="1"/>
  <c r="F294" i="1"/>
  <c r="I294" i="1"/>
  <c r="Q294" i="1"/>
  <c r="E293" i="1"/>
  <c r="F293" i="1"/>
  <c r="I293" i="1"/>
  <c r="Q293" i="1"/>
  <c r="E292" i="1"/>
  <c r="F292" i="1"/>
  <c r="I292" i="1"/>
  <c r="Q292" i="1"/>
  <c r="E291" i="1"/>
  <c r="F291" i="1"/>
  <c r="I291" i="1"/>
  <c r="Q291" i="1"/>
  <c r="E290" i="1"/>
  <c r="F290" i="1"/>
  <c r="I290" i="1"/>
  <c r="Q290" i="1"/>
  <c r="E289" i="1"/>
  <c r="F289" i="1"/>
  <c r="I289" i="1"/>
  <c r="Q289" i="1"/>
  <c r="E288" i="1"/>
  <c r="F288" i="1"/>
  <c r="I288" i="1"/>
  <c r="Q288" i="1"/>
  <c r="E287" i="1"/>
  <c r="F287" i="1"/>
  <c r="I287" i="1"/>
  <c r="Q287" i="1"/>
  <c r="E286" i="1"/>
  <c r="F286" i="1"/>
  <c r="I286" i="1"/>
  <c r="Q286" i="1"/>
  <c r="E285" i="1"/>
  <c r="F285" i="1"/>
  <c r="I285" i="1"/>
  <c r="Q285" i="1"/>
  <c r="E284" i="1"/>
  <c r="F284" i="1"/>
  <c r="I284" i="1"/>
  <c r="Q284" i="1"/>
  <c r="E283" i="1"/>
  <c r="F283" i="1"/>
  <c r="I283" i="1"/>
  <c r="Q283" i="1"/>
  <c r="E282" i="1"/>
  <c r="F282" i="1"/>
  <c r="I282" i="1"/>
  <c r="Q282" i="1"/>
  <c r="E281" i="1"/>
  <c r="F281" i="1"/>
  <c r="I281" i="1"/>
  <c r="Q281" i="1"/>
  <c r="E280" i="1"/>
  <c r="F280" i="1"/>
  <c r="I280" i="1"/>
  <c r="Q280" i="1"/>
  <c r="E278" i="1" l="1"/>
  <c r="E279" i="1"/>
  <c r="F278" i="1"/>
  <c r="F279" i="1"/>
  <c r="I278" i="1"/>
  <c r="I279" i="1"/>
  <c r="Q278" i="1"/>
  <c r="Q279" i="1"/>
  <c r="E277" i="1"/>
  <c r="F277" i="1"/>
  <c r="I277" i="1"/>
  <c r="Q277" i="1"/>
  <c r="E276" i="1"/>
  <c r="F276" i="1"/>
  <c r="I276" i="1"/>
  <c r="Q276" i="1"/>
  <c r="E275" i="1"/>
  <c r="F275" i="1"/>
  <c r="I275" i="1"/>
  <c r="Q275" i="1"/>
  <c r="E274" i="1"/>
  <c r="F274" i="1"/>
  <c r="I274" i="1"/>
  <c r="Q274" i="1"/>
  <c r="E273" i="1"/>
  <c r="F273" i="1"/>
  <c r="I273" i="1"/>
  <c r="Q273" i="1"/>
  <c r="E272" i="1"/>
  <c r="F272" i="1"/>
  <c r="I272" i="1"/>
  <c r="Q272" i="1"/>
  <c r="E271" i="1"/>
  <c r="F271" i="1"/>
  <c r="I271" i="1"/>
  <c r="Q271" i="1"/>
  <c r="E270" i="1"/>
  <c r="F270" i="1"/>
  <c r="I270" i="1"/>
  <c r="Q270" i="1"/>
  <c r="E269" i="1"/>
  <c r="F269" i="1"/>
  <c r="I269" i="1"/>
  <c r="Q269" i="1"/>
  <c r="E266" i="1"/>
  <c r="E267" i="1"/>
  <c r="E268" i="1"/>
  <c r="F266" i="1"/>
  <c r="F267" i="1"/>
  <c r="F268" i="1"/>
  <c r="I266" i="1"/>
  <c r="I267" i="1"/>
  <c r="I268" i="1"/>
  <c r="Q266" i="1"/>
  <c r="Q267" i="1"/>
  <c r="Q268" i="1"/>
  <c r="E265" i="1"/>
  <c r="F265" i="1"/>
  <c r="I265" i="1"/>
  <c r="Q265" i="1"/>
  <c r="E257" i="1"/>
  <c r="E258" i="1"/>
  <c r="E259" i="1"/>
  <c r="E260" i="1"/>
  <c r="E261" i="1"/>
  <c r="E262" i="1"/>
  <c r="E263" i="1"/>
  <c r="E264" i="1"/>
  <c r="F257" i="1"/>
  <c r="F258" i="1"/>
  <c r="F259" i="1"/>
  <c r="F260" i="1"/>
  <c r="F261" i="1"/>
  <c r="F262" i="1"/>
  <c r="F263" i="1"/>
  <c r="F264" i="1"/>
  <c r="I257" i="1"/>
  <c r="I258" i="1"/>
  <c r="I259" i="1"/>
  <c r="I260" i="1"/>
  <c r="I261" i="1"/>
  <c r="I262" i="1"/>
  <c r="I263" i="1"/>
  <c r="I264" i="1"/>
  <c r="Q257" i="1"/>
  <c r="Q258" i="1"/>
  <c r="Q259" i="1"/>
  <c r="Q260" i="1"/>
  <c r="Q261" i="1"/>
  <c r="Q262" i="1"/>
  <c r="Q263" i="1"/>
  <c r="Q264" i="1"/>
  <c r="E256" i="1"/>
  <c r="F256" i="1"/>
  <c r="I256" i="1"/>
  <c r="Q256" i="1"/>
  <c r="E255" i="1"/>
  <c r="F255" i="1"/>
  <c r="I255" i="1"/>
  <c r="Q255" i="1"/>
  <c r="E254" i="1"/>
  <c r="F254" i="1"/>
  <c r="I254" i="1"/>
  <c r="Q254" i="1"/>
  <c r="E253" i="1"/>
  <c r="F253" i="1"/>
  <c r="I253" i="1"/>
  <c r="Q253" i="1"/>
  <c r="Q252" i="1"/>
  <c r="I252" i="1"/>
  <c r="F252" i="1"/>
  <c r="E252" i="1"/>
  <c r="Q251" i="1"/>
  <c r="I251" i="1"/>
  <c r="F251" i="1"/>
  <c r="E251" i="1"/>
  <c r="Q250" i="1"/>
  <c r="I250" i="1"/>
  <c r="F250" i="1"/>
  <c r="E250" i="1"/>
  <c r="Q249" i="1"/>
  <c r="I249" i="1"/>
  <c r="F249" i="1"/>
  <c r="E249" i="1"/>
  <c r="Q248" i="1"/>
  <c r="I248" i="1"/>
  <c r="F248" i="1"/>
  <c r="E248" i="1"/>
  <c r="Q247" i="1"/>
  <c r="I247" i="1"/>
  <c r="F247" i="1"/>
  <c r="E247" i="1"/>
  <c r="Q246" i="1"/>
  <c r="I246" i="1"/>
  <c r="F246" i="1"/>
  <c r="E246" i="1"/>
  <c r="Q245" i="1"/>
  <c r="I245" i="1"/>
  <c r="F245" i="1"/>
  <c r="E245" i="1"/>
  <c r="Q244" i="1"/>
  <c r="I244" i="1"/>
  <c r="F244" i="1"/>
  <c r="E244" i="1"/>
  <c r="Q243" i="1"/>
  <c r="I243" i="1"/>
  <c r="F243" i="1"/>
  <c r="E243" i="1"/>
  <c r="Q242" i="1"/>
  <c r="I242" i="1"/>
  <c r="F242" i="1"/>
  <c r="E242" i="1"/>
  <c r="Q241" i="1"/>
  <c r="I241" i="1"/>
  <c r="F241" i="1"/>
  <c r="E241" i="1"/>
  <c r="Q240" i="1"/>
  <c r="I240" i="1"/>
  <c r="F240" i="1"/>
  <c r="E240" i="1"/>
  <c r="Q239" i="1"/>
  <c r="I239" i="1"/>
  <c r="F239" i="1"/>
  <c r="E239" i="1"/>
  <c r="I238" i="1"/>
  <c r="F238" i="1"/>
  <c r="E238" i="1"/>
  <c r="Q238" i="1"/>
  <c r="Q237" i="1"/>
  <c r="I237" i="1"/>
  <c r="F237" i="1"/>
  <c r="E237" i="1"/>
  <c r="Q236" i="1"/>
  <c r="I236" i="1"/>
  <c r="F236" i="1"/>
  <c r="E236" i="1"/>
  <c r="Q235" i="1"/>
  <c r="I235" i="1"/>
  <c r="F235" i="1"/>
  <c r="E235" i="1"/>
  <c r="Q234" i="1"/>
  <c r="I234" i="1"/>
  <c r="F234" i="1"/>
  <c r="E234" i="1"/>
  <c r="Q233" i="1"/>
  <c r="I233" i="1"/>
  <c r="F233" i="1"/>
  <c r="E233" i="1"/>
  <c r="Q232" i="1"/>
  <c r="I232" i="1"/>
  <c r="F232" i="1"/>
  <c r="E232" i="1"/>
  <c r="Q231" i="1"/>
  <c r="I231" i="1"/>
  <c r="F231" i="1"/>
  <c r="E231" i="1"/>
  <c r="Q230" i="1"/>
  <c r="I230" i="1"/>
  <c r="F230" i="1"/>
  <c r="E230" i="1"/>
  <c r="Q229" i="1"/>
  <c r="I229" i="1"/>
  <c r="F229" i="1"/>
  <c r="E229" i="1"/>
  <c r="Q228" i="1"/>
  <c r="I228" i="1"/>
  <c r="F228" i="1"/>
  <c r="E228" i="1"/>
  <c r="Q227" i="1"/>
  <c r="E227" i="1"/>
  <c r="F227" i="1"/>
  <c r="I227" i="1"/>
  <c r="Q226" i="1"/>
  <c r="I226" i="1"/>
  <c r="F226" i="1"/>
  <c r="E226" i="1"/>
  <c r="E225" i="1"/>
  <c r="F225" i="1"/>
  <c r="I225" i="1"/>
  <c r="Q225" i="1"/>
  <c r="E224" i="1"/>
  <c r="Q224" i="1"/>
  <c r="Q223" i="1"/>
  <c r="I223" i="1"/>
  <c r="F223" i="1"/>
  <c r="E223" i="1"/>
  <c r="Q222" i="1"/>
  <c r="I222" i="1"/>
  <c r="F222" i="1"/>
  <c r="E222" i="1"/>
  <c r="Q217" i="1"/>
  <c r="Q221" i="1"/>
  <c r="I221" i="1"/>
  <c r="F221" i="1"/>
  <c r="E221" i="1"/>
  <c r="Q220" i="1"/>
  <c r="I220" i="1"/>
  <c r="F220" i="1"/>
  <c r="E220" i="1"/>
  <c r="Q219" i="1"/>
  <c r="I219" i="1"/>
  <c r="F219" i="1"/>
  <c r="E219" i="1"/>
  <c r="Q218" i="1"/>
  <c r="I218" i="1"/>
  <c r="F218" i="1"/>
  <c r="E218" i="1"/>
  <c r="E217" i="1"/>
  <c r="F217" i="1"/>
  <c r="I217" i="1"/>
  <c r="Q216" i="1"/>
  <c r="E216" i="1"/>
  <c r="F216" i="1"/>
  <c r="I216" i="1"/>
  <c r="Q215" i="1"/>
  <c r="I215" i="1"/>
  <c r="F215" i="1"/>
  <c r="E215" i="1"/>
  <c r="E214" i="1"/>
  <c r="F214" i="1"/>
  <c r="I214" i="1"/>
  <c r="Q214" i="1"/>
  <c r="Q213" i="1"/>
  <c r="I213" i="1"/>
  <c r="F213" i="1"/>
  <c r="E213" i="1"/>
  <c r="Q212" i="1"/>
  <c r="I212" i="1"/>
  <c r="F212" i="1"/>
  <c r="E212" i="1"/>
  <c r="Q211" i="1"/>
  <c r="I211" i="1"/>
  <c r="F211" i="1"/>
  <c r="E211" i="1"/>
  <c r="Q210" i="1"/>
  <c r="I210" i="1"/>
  <c r="F210" i="1"/>
  <c r="E210" i="1"/>
  <c r="Q209" i="1"/>
  <c r="I209" i="1"/>
  <c r="F209" i="1"/>
  <c r="E209" i="1"/>
  <c r="Q208" i="1"/>
  <c r="I208" i="1"/>
  <c r="F208" i="1"/>
  <c r="E208" i="1"/>
  <c r="Q207" i="1"/>
  <c r="I207" i="1"/>
  <c r="F207" i="1"/>
  <c r="E207" i="1"/>
  <c r="Q206" i="1"/>
  <c r="I206" i="1"/>
  <c r="F206" i="1"/>
  <c r="E206" i="1"/>
  <c r="Q205" i="1"/>
  <c r="I205" i="1"/>
  <c r="F205" i="1"/>
  <c r="E205" i="1"/>
  <c r="Q204" i="1"/>
  <c r="I204" i="1"/>
  <c r="F204" i="1"/>
  <c r="E204" i="1"/>
  <c r="Q203" i="1"/>
  <c r="I203" i="1"/>
  <c r="F203" i="1"/>
  <c r="E203" i="1"/>
  <c r="Q202" i="1"/>
  <c r="I202" i="1"/>
  <c r="F202" i="1"/>
  <c r="E202" i="1"/>
  <c r="Q201" i="1"/>
  <c r="I201" i="1"/>
  <c r="F201" i="1"/>
  <c r="E201" i="1"/>
  <c r="Q200" i="1"/>
  <c r="I200" i="1"/>
  <c r="F200" i="1"/>
  <c r="E200" i="1"/>
  <c r="Q199" i="1"/>
  <c r="I199" i="1"/>
  <c r="F199" i="1"/>
  <c r="E199" i="1"/>
  <c r="E198" i="1"/>
  <c r="F198" i="1"/>
  <c r="I198" i="1"/>
  <c r="Q198" i="1"/>
  <c r="E196" i="1"/>
  <c r="E197" i="1"/>
  <c r="F196" i="1"/>
  <c r="F197" i="1"/>
  <c r="I196" i="1"/>
  <c r="I197" i="1"/>
  <c r="Q196" i="1"/>
  <c r="Q197" i="1"/>
  <c r="E195" i="1"/>
  <c r="F195" i="1"/>
  <c r="I195" i="1"/>
  <c r="Q195" i="1"/>
  <c r="E194" i="1"/>
  <c r="F194" i="1"/>
  <c r="I194" i="1"/>
  <c r="Q194" i="1"/>
  <c r="E193" i="1"/>
  <c r="F193" i="1"/>
  <c r="I193" i="1"/>
  <c r="Q193" i="1"/>
  <c r="AC363" i="1" l="1"/>
  <c r="E191" i="1"/>
  <c r="E192" i="1"/>
  <c r="F192" i="1"/>
  <c r="I192" i="1"/>
  <c r="Q192" i="1"/>
  <c r="F191" i="1"/>
  <c r="I191" i="1"/>
  <c r="Q191" i="1"/>
  <c r="E188" i="1"/>
  <c r="E189" i="1"/>
  <c r="E190" i="1"/>
  <c r="F189" i="1"/>
  <c r="F190" i="1"/>
  <c r="I189" i="1"/>
  <c r="I190" i="1"/>
  <c r="Q189" i="1"/>
  <c r="Q190" i="1"/>
  <c r="F188" i="1"/>
  <c r="I188" i="1"/>
  <c r="Q188" i="1"/>
  <c r="F187" i="1"/>
  <c r="I187" i="1"/>
  <c r="Q187" i="1"/>
  <c r="E187" i="1"/>
  <c r="E186" i="1"/>
  <c r="F186" i="1"/>
  <c r="I186" i="1"/>
  <c r="Q186" i="1"/>
  <c r="Q185" i="1"/>
  <c r="I185" i="1"/>
  <c r="F185" i="1"/>
  <c r="E185" i="1"/>
  <c r="Q184" i="1"/>
  <c r="I184" i="1"/>
  <c r="F184" i="1"/>
  <c r="E184" i="1"/>
  <c r="Q183" i="1"/>
  <c r="I183" i="1"/>
  <c r="F183" i="1"/>
  <c r="E183" i="1"/>
  <c r="I182" i="1"/>
  <c r="F182" i="1"/>
  <c r="E182" i="1"/>
  <c r="I181" i="1"/>
  <c r="F181" i="1"/>
  <c r="E181" i="1"/>
  <c r="Q180" i="1"/>
  <c r="Q181" i="1"/>
  <c r="Q182" i="1"/>
  <c r="I180" i="1"/>
  <c r="F180" i="1"/>
  <c r="E180" i="1"/>
  <c r="Q176" i="1"/>
  <c r="Q177" i="1"/>
  <c r="Q178" i="1"/>
  <c r="Q179" i="1"/>
  <c r="E176" i="1"/>
  <c r="F176" i="1"/>
  <c r="I176" i="1"/>
  <c r="E177" i="1"/>
  <c r="F177" i="1"/>
  <c r="I177" i="1"/>
  <c r="E178" i="1"/>
  <c r="F178" i="1"/>
  <c r="I178" i="1"/>
  <c r="E179" i="1"/>
  <c r="F179" i="1"/>
  <c r="I179" i="1"/>
  <c r="E175" i="1"/>
  <c r="F175" i="1"/>
  <c r="I175" i="1"/>
  <c r="Q175" i="1"/>
  <c r="E174" i="1"/>
  <c r="F174" i="1"/>
  <c r="I174" i="1"/>
  <c r="Q174" i="1"/>
  <c r="E173" i="1"/>
  <c r="F173" i="1"/>
  <c r="I173" i="1"/>
  <c r="Q173" i="1"/>
  <c r="E172" i="1"/>
  <c r="F172" i="1"/>
  <c r="I172" i="1"/>
  <c r="Q172" i="1"/>
  <c r="E171" i="1"/>
  <c r="F171" i="1"/>
  <c r="I171" i="1"/>
  <c r="Q171" i="1"/>
  <c r="E170" i="1"/>
  <c r="F170" i="1"/>
  <c r="I170" i="1"/>
  <c r="Q170" i="1"/>
  <c r="E169" i="1"/>
  <c r="F169" i="1"/>
  <c r="I169" i="1"/>
  <c r="Q169" i="1"/>
  <c r="E167" i="1"/>
  <c r="F167" i="1"/>
  <c r="I167" i="1"/>
  <c r="Q167" i="1"/>
  <c r="E168" i="1"/>
  <c r="F168" i="1"/>
  <c r="I168" i="1"/>
  <c r="Q168" i="1"/>
  <c r="E166" i="1"/>
  <c r="F166" i="1"/>
  <c r="I166" i="1"/>
  <c r="Q166" i="1"/>
  <c r="E165" i="1"/>
  <c r="F165" i="1"/>
  <c r="I165" i="1"/>
  <c r="Q165" i="1"/>
  <c r="E160" i="1" l="1"/>
  <c r="F160" i="1"/>
  <c r="I160" i="1"/>
  <c r="Q160" i="1"/>
  <c r="E164" i="1"/>
  <c r="F164" i="1"/>
  <c r="I164" i="1"/>
  <c r="Q164" i="1"/>
  <c r="E163" i="1"/>
  <c r="F163" i="1"/>
  <c r="I163" i="1"/>
  <c r="Q163" i="1"/>
  <c r="E162" i="1"/>
  <c r="F162" i="1"/>
  <c r="I162" i="1"/>
  <c r="Q162" i="1"/>
  <c r="E161" i="1"/>
  <c r="F161" i="1"/>
  <c r="I161" i="1"/>
  <c r="Q161" i="1"/>
  <c r="E159" i="1"/>
  <c r="F159" i="1"/>
  <c r="I159" i="1"/>
  <c r="Q159" i="1"/>
  <c r="E158" i="1"/>
  <c r="F158" i="1"/>
  <c r="I158" i="1"/>
  <c r="Q158" i="1"/>
  <c r="E157" i="1"/>
  <c r="F157" i="1"/>
  <c r="I157" i="1"/>
  <c r="Q157" i="1"/>
  <c r="E156" i="1"/>
  <c r="F156" i="1"/>
  <c r="I156" i="1"/>
  <c r="Q156" i="1"/>
  <c r="E155" i="1"/>
  <c r="F155" i="1"/>
  <c r="I155" i="1"/>
  <c r="Q155" i="1"/>
  <c r="E154" i="1"/>
  <c r="F154" i="1"/>
  <c r="I154" i="1"/>
  <c r="Q154" i="1"/>
  <c r="E153" i="1"/>
  <c r="F153" i="1"/>
  <c r="I153" i="1"/>
  <c r="Q153" i="1"/>
  <c r="E152" i="1"/>
  <c r="F152" i="1"/>
  <c r="I152" i="1"/>
  <c r="Q152" i="1"/>
  <c r="E151" i="1"/>
  <c r="F151" i="1"/>
  <c r="I151" i="1"/>
  <c r="Q151" i="1"/>
  <c r="E150" i="1"/>
  <c r="F150" i="1"/>
  <c r="I150" i="1"/>
  <c r="Q150" i="1"/>
  <c r="E149" i="1"/>
  <c r="F149" i="1"/>
  <c r="I149" i="1"/>
  <c r="Q149" i="1"/>
  <c r="E148" i="1"/>
  <c r="F148" i="1"/>
  <c r="I148" i="1"/>
  <c r="Q148" i="1"/>
  <c r="E147" i="1"/>
  <c r="F147" i="1"/>
  <c r="I147" i="1"/>
  <c r="Q147" i="1"/>
  <c r="E140" i="1"/>
  <c r="E141" i="1"/>
  <c r="E142" i="1"/>
  <c r="E143" i="1"/>
  <c r="E144" i="1"/>
  <c r="E145" i="1"/>
  <c r="E146" i="1"/>
  <c r="F140" i="1"/>
  <c r="F141" i="1"/>
  <c r="F142" i="1"/>
  <c r="F143" i="1"/>
  <c r="F144" i="1"/>
  <c r="F145" i="1"/>
  <c r="F146" i="1"/>
  <c r="I140" i="1"/>
  <c r="I141" i="1"/>
  <c r="I142" i="1"/>
  <c r="I143" i="1"/>
  <c r="I144" i="1"/>
  <c r="I145" i="1"/>
  <c r="I146" i="1"/>
  <c r="Q140" i="1"/>
  <c r="Q141" i="1"/>
  <c r="Q142" i="1"/>
  <c r="Q143" i="1"/>
  <c r="Q144" i="1"/>
  <c r="Q145" i="1"/>
  <c r="Q146" i="1"/>
  <c r="E139" i="1"/>
  <c r="F139" i="1"/>
  <c r="I139" i="1"/>
  <c r="Q139" i="1"/>
  <c r="E138" i="1"/>
  <c r="F138" i="1"/>
  <c r="I138" i="1"/>
  <c r="Q138" i="1"/>
  <c r="E137" i="1"/>
  <c r="F137" i="1"/>
  <c r="I137" i="1"/>
  <c r="Q137" i="1"/>
  <c r="E136" i="1"/>
  <c r="F136" i="1"/>
  <c r="I136" i="1"/>
  <c r="Q136" i="1"/>
  <c r="E135" i="1"/>
  <c r="F135" i="1"/>
  <c r="I135" i="1"/>
  <c r="Q135" i="1"/>
  <c r="E134" i="1"/>
  <c r="F134" i="1"/>
  <c r="I134" i="1"/>
  <c r="Q134" i="1"/>
  <c r="E133" i="1"/>
  <c r="F133" i="1"/>
  <c r="I133" i="1"/>
  <c r="Q133" i="1"/>
  <c r="E132" i="1"/>
  <c r="F132" i="1"/>
  <c r="I132" i="1"/>
  <c r="Q132" i="1"/>
  <c r="E131" i="1"/>
  <c r="F131" i="1"/>
  <c r="I131" i="1"/>
  <c r="Q131" i="1"/>
  <c r="E130" i="1"/>
  <c r="F130" i="1"/>
  <c r="I130" i="1"/>
  <c r="Q130" i="1"/>
  <c r="E129" i="1"/>
  <c r="F129" i="1"/>
  <c r="I129" i="1"/>
  <c r="Q129" i="1"/>
  <c r="E128" i="1"/>
  <c r="F128" i="1"/>
  <c r="I128" i="1"/>
  <c r="Q128" i="1"/>
  <c r="E127" i="1"/>
  <c r="F127" i="1"/>
  <c r="I127" i="1"/>
  <c r="Q127" i="1"/>
  <c r="E126" i="1"/>
  <c r="F126" i="1"/>
  <c r="I126" i="1"/>
  <c r="Q126" i="1"/>
  <c r="E125" i="1"/>
  <c r="F125" i="1"/>
  <c r="I125" i="1"/>
  <c r="Q125" i="1"/>
  <c r="E124" i="1"/>
  <c r="F124" i="1"/>
  <c r="I124" i="1"/>
  <c r="Q124" i="1"/>
  <c r="E123" i="1"/>
  <c r="F123" i="1"/>
  <c r="I123" i="1"/>
  <c r="Q123" i="1"/>
  <c r="E122" i="1" l="1"/>
  <c r="F122" i="1"/>
  <c r="I122" i="1"/>
  <c r="Q122" i="1"/>
  <c r="E121" i="1"/>
  <c r="F121" i="1"/>
  <c r="I121" i="1"/>
  <c r="Q121" i="1"/>
  <c r="I120" i="1"/>
  <c r="F120" i="1"/>
  <c r="E120" i="1"/>
  <c r="Q120" i="1"/>
  <c r="I119" i="1"/>
  <c r="F119" i="1"/>
  <c r="E119" i="1"/>
  <c r="Q119" i="1"/>
  <c r="I118" i="1"/>
  <c r="F118" i="1"/>
  <c r="E118" i="1"/>
  <c r="Q118" i="1"/>
  <c r="I117" i="1"/>
  <c r="F117" i="1"/>
  <c r="E117" i="1"/>
  <c r="Q117" i="1"/>
  <c r="I116" i="1"/>
  <c r="F116" i="1"/>
  <c r="E116" i="1"/>
  <c r="Q116" i="1"/>
  <c r="I115" i="1"/>
  <c r="F115" i="1"/>
  <c r="E115" i="1"/>
  <c r="Q115" i="1"/>
  <c r="I114" i="1"/>
  <c r="F114" i="1"/>
  <c r="E114" i="1"/>
  <c r="Q114" i="1"/>
  <c r="I113" i="1"/>
  <c r="F113" i="1"/>
  <c r="E113" i="1"/>
  <c r="Q113" i="1"/>
  <c r="E112" i="1"/>
  <c r="F112" i="1"/>
  <c r="I112" i="1"/>
  <c r="Q112" i="1"/>
  <c r="I111" i="1"/>
  <c r="F111" i="1"/>
  <c r="E111" i="1"/>
  <c r="Q111" i="1"/>
  <c r="I110" i="1"/>
  <c r="F110" i="1"/>
  <c r="E110" i="1"/>
  <c r="Q110" i="1"/>
  <c r="E109" i="1"/>
  <c r="F109" i="1"/>
  <c r="I109" i="1"/>
  <c r="Q109" i="1"/>
  <c r="E108" i="1"/>
  <c r="F108" i="1"/>
  <c r="I108" i="1"/>
  <c r="Q108" i="1"/>
  <c r="E107" i="1"/>
  <c r="F107" i="1"/>
  <c r="I107" i="1"/>
  <c r="Q107" i="1"/>
  <c r="E106" i="1"/>
  <c r="F106" i="1"/>
  <c r="I106" i="1"/>
  <c r="Q106" i="1"/>
  <c r="E105" i="1"/>
  <c r="F105" i="1"/>
  <c r="I105" i="1"/>
  <c r="Q105" i="1"/>
  <c r="E104" i="1"/>
  <c r="F104" i="1"/>
  <c r="I104" i="1"/>
  <c r="Q104" i="1"/>
  <c r="E103" i="1"/>
  <c r="F103" i="1"/>
  <c r="I103" i="1"/>
  <c r="Q103" i="1"/>
  <c r="E102" i="1"/>
  <c r="F102" i="1"/>
  <c r="I102" i="1"/>
  <c r="Q102" i="1"/>
  <c r="E101" i="1"/>
  <c r="F101" i="1"/>
  <c r="I101" i="1"/>
  <c r="Q101" i="1"/>
  <c r="E100" i="1"/>
  <c r="F100" i="1"/>
  <c r="I100" i="1"/>
  <c r="Q100" i="1"/>
  <c r="E99" i="1"/>
  <c r="F99" i="1"/>
  <c r="I99" i="1"/>
  <c r="Q99" i="1"/>
  <c r="E98" i="1"/>
  <c r="F98" i="1"/>
  <c r="I98" i="1"/>
  <c r="Q98" i="1"/>
  <c r="E97" i="1"/>
  <c r="F97" i="1"/>
  <c r="I97" i="1"/>
  <c r="Q97" i="1"/>
  <c r="E96" i="1"/>
  <c r="F96" i="1"/>
  <c r="I96" i="1"/>
  <c r="Q96" i="1"/>
  <c r="E95" i="1"/>
  <c r="F95" i="1"/>
  <c r="I95" i="1"/>
  <c r="Q95" i="1"/>
  <c r="E94" i="1"/>
  <c r="F94" i="1"/>
  <c r="I94" i="1"/>
  <c r="Q94" i="1"/>
  <c r="E93" i="1"/>
  <c r="F93" i="1"/>
  <c r="I93" i="1"/>
  <c r="Q93" i="1"/>
  <c r="E92" i="1"/>
  <c r="F92" i="1"/>
  <c r="I92" i="1"/>
  <c r="Q92" i="1"/>
  <c r="E91" i="1"/>
  <c r="F91" i="1"/>
  <c r="I91" i="1"/>
  <c r="Q91" i="1"/>
  <c r="E90" i="1"/>
  <c r="F90" i="1"/>
  <c r="I90" i="1"/>
  <c r="Q90" i="1"/>
  <c r="E89" i="1"/>
  <c r="F89" i="1"/>
  <c r="I89" i="1"/>
  <c r="Q89" i="1"/>
  <c r="E88" i="1"/>
  <c r="F88" i="1"/>
  <c r="I88" i="1"/>
  <c r="Q88" i="1"/>
  <c r="E87" i="1"/>
  <c r="F87" i="1"/>
  <c r="I87" i="1"/>
  <c r="Q87" i="1"/>
  <c r="E86" i="1"/>
  <c r="F86" i="1"/>
  <c r="I86" i="1"/>
  <c r="Q86" i="1"/>
  <c r="E85" i="1"/>
  <c r="F85" i="1"/>
  <c r="I85" i="1"/>
  <c r="Q85" i="1"/>
  <c r="E84" i="1"/>
  <c r="F84" i="1"/>
  <c r="I84" i="1"/>
  <c r="Q84" i="1"/>
  <c r="E83" i="1"/>
  <c r="F83" i="1"/>
  <c r="I83" i="1"/>
  <c r="Q83" i="1"/>
  <c r="E82" i="1"/>
  <c r="F82" i="1"/>
  <c r="I82" i="1"/>
  <c r="Q82" i="1"/>
  <c r="E81" i="1"/>
  <c r="F81" i="1"/>
  <c r="I81" i="1"/>
  <c r="Q81" i="1"/>
  <c r="E80" i="1"/>
  <c r="F80" i="1"/>
  <c r="I80" i="1"/>
  <c r="Q80" i="1"/>
  <c r="E79" i="1"/>
  <c r="F79" i="1"/>
  <c r="I79" i="1"/>
  <c r="Q79" i="1"/>
  <c r="E78" i="1"/>
  <c r="F78" i="1"/>
  <c r="I78" i="1"/>
  <c r="Q78" i="1"/>
  <c r="E77" i="1"/>
  <c r="F77" i="1"/>
  <c r="I77" i="1"/>
  <c r="Q77" i="1"/>
  <c r="E76" i="1" l="1"/>
  <c r="F76" i="1"/>
  <c r="I76" i="1"/>
  <c r="Q76" i="1"/>
  <c r="E74" i="1"/>
  <c r="F74" i="1"/>
  <c r="I74" i="1"/>
  <c r="Q74" i="1"/>
  <c r="E73" i="1"/>
  <c r="F73" i="1"/>
  <c r="I73" i="1"/>
  <c r="Q73" i="1"/>
  <c r="E72" i="1"/>
  <c r="F72" i="1"/>
  <c r="I72" i="1"/>
  <c r="Q72" i="1"/>
  <c r="E71" i="1"/>
  <c r="F71" i="1"/>
  <c r="I71" i="1"/>
  <c r="Q71" i="1"/>
  <c r="E70" i="1"/>
  <c r="F70" i="1"/>
  <c r="I70" i="1"/>
  <c r="Q70" i="1"/>
  <c r="E69" i="1"/>
  <c r="F69" i="1"/>
  <c r="I69" i="1"/>
  <c r="Q69" i="1"/>
  <c r="E68" i="1"/>
  <c r="F68" i="1"/>
  <c r="I68" i="1"/>
  <c r="Q68" i="1"/>
  <c r="E67" i="1"/>
  <c r="F67" i="1"/>
  <c r="I67" i="1"/>
  <c r="Q67" i="1"/>
  <c r="E66" i="1"/>
  <c r="F66" i="1"/>
  <c r="I66" i="1"/>
  <c r="Q66" i="1"/>
  <c r="E65" i="1"/>
  <c r="F65" i="1"/>
  <c r="I65" i="1"/>
  <c r="Q65" i="1"/>
  <c r="E64" i="1"/>
  <c r="F64" i="1"/>
  <c r="I64" i="1"/>
  <c r="Q64" i="1"/>
  <c r="E63" i="1"/>
  <c r="F63" i="1"/>
  <c r="I63" i="1"/>
  <c r="Q63" i="1"/>
  <c r="E62" i="1"/>
  <c r="F62" i="1"/>
  <c r="I62" i="1"/>
  <c r="Q62" i="1"/>
  <c r="E61" i="1"/>
  <c r="F61" i="1"/>
  <c r="I61" i="1"/>
  <c r="Q61" i="1"/>
  <c r="E60" i="1"/>
  <c r="F60" i="1"/>
  <c r="I60" i="1"/>
  <c r="Q60" i="1"/>
  <c r="E59" i="1"/>
  <c r="F59" i="1"/>
  <c r="I59" i="1"/>
  <c r="Q59" i="1"/>
  <c r="E58" i="1"/>
  <c r="F58" i="1"/>
  <c r="I58" i="1"/>
  <c r="Q58" i="1"/>
  <c r="E57" i="1"/>
  <c r="F57" i="1"/>
  <c r="I57" i="1"/>
  <c r="Q57" i="1"/>
  <c r="E56" i="1"/>
  <c r="F56" i="1"/>
  <c r="I56" i="1"/>
  <c r="Q56" i="1"/>
  <c r="E55" i="1"/>
  <c r="F55" i="1"/>
  <c r="I55" i="1"/>
  <c r="Q55" i="1"/>
  <c r="E54" i="1"/>
  <c r="F54" i="1"/>
  <c r="I54" i="1"/>
  <c r="Q54" i="1"/>
  <c r="E53" i="1"/>
  <c r="F53" i="1"/>
  <c r="I53" i="1"/>
  <c r="Q53" i="1"/>
  <c r="E52" i="1"/>
  <c r="F52" i="1"/>
  <c r="I52" i="1"/>
  <c r="Q52" i="1"/>
  <c r="E51" i="1"/>
  <c r="F51" i="1"/>
  <c r="I51" i="1"/>
  <c r="Q51" i="1"/>
  <c r="E50" i="1"/>
  <c r="F50" i="1"/>
  <c r="I50" i="1"/>
  <c r="Q50" i="1"/>
  <c r="E49" i="1"/>
  <c r="F49" i="1"/>
  <c r="I49" i="1"/>
  <c r="Q49" i="1"/>
  <c r="E48" i="1"/>
  <c r="F48" i="1"/>
  <c r="I48" i="1"/>
  <c r="Q48" i="1"/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E43" i="1"/>
  <c r="E44" i="1"/>
  <c r="E45" i="1"/>
  <c r="E46" i="1"/>
  <c r="E47" i="1"/>
  <c r="F43" i="1"/>
  <c r="F44" i="1"/>
  <c r="F45" i="1"/>
  <c r="F46" i="1"/>
  <c r="F47" i="1"/>
  <c r="I43" i="1"/>
  <c r="I44" i="1"/>
  <c r="I45" i="1"/>
  <c r="I46" i="1"/>
  <c r="I47" i="1"/>
  <c r="E36" i="1"/>
  <c r="E37" i="1"/>
  <c r="E38" i="1"/>
  <c r="E39" i="1"/>
  <c r="E40" i="1"/>
  <c r="E41" i="1"/>
  <c r="E42" i="1"/>
  <c r="F36" i="1"/>
  <c r="F37" i="1"/>
  <c r="F38" i="1"/>
  <c r="F39" i="1"/>
  <c r="F40" i="1"/>
  <c r="F41" i="1"/>
  <c r="F42" i="1"/>
  <c r="I36" i="1"/>
  <c r="I37" i="1"/>
  <c r="I38" i="1"/>
  <c r="I39" i="1"/>
  <c r="I40" i="1"/>
  <c r="I41" i="1"/>
  <c r="I42" i="1"/>
  <c r="E35" i="1"/>
  <c r="F35" i="1"/>
  <c r="I35" i="1"/>
  <c r="E25" i="1"/>
  <c r="E26" i="1"/>
  <c r="E27" i="1"/>
  <c r="E28" i="1"/>
  <c r="E29" i="1"/>
  <c r="E30" i="1"/>
  <c r="E31" i="1"/>
  <c r="E32" i="1"/>
  <c r="E33" i="1"/>
  <c r="E34" i="1"/>
  <c r="F25" i="1"/>
  <c r="F26" i="1"/>
  <c r="F27" i="1"/>
  <c r="F28" i="1"/>
  <c r="F29" i="1"/>
  <c r="F30" i="1"/>
  <c r="F31" i="1"/>
  <c r="F32" i="1"/>
  <c r="F33" i="1"/>
  <c r="F34" i="1"/>
  <c r="I25" i="1"/>
  <c r="I26" i="1"/>
  <c r="I27" i="1"/>
  <c r="I28" i="1"/>
  <c r="I29" i="1"/>
  <c r="I30" i="1"/>
  <c r="I31" i="1"/>
  <c r="I32" i="1"/>
  <c r="I33" i="1"/>
  <c r="I34" i="1"/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E24" i="1"/>
  <c r="F24" i="1"/>
  <c r="I24" i="1"/>
  <c r="E23" i="1"/>
  <c r="F23" i="1"/>
  <c r="I23" i="1"/>
  <c r="E22" i="1"/>
  <c r="F22" i="1"/>
  <c r="I22" i="1"/>
  <c r="E21" i="1"/>
  <c r="F21" i="1"/>
  <c r="I21" i="1"/>
  <c r="E20" i="1"/>
  <c r="F20" i="1"/>
  <c r="I20" i="1"/>
  <c r="E19" i="1"/>
  <c r="F19" i="1"/>
  <c r="I19" i="1"/>
  <c r="E18" i="1"/>
  <c r="F18" i="1"/>
  <c r="I18" i="1"/>
  <c r="E17" i="1"/>
  <c r="F17" i="1"/>
  <c r="I17" i="1"/>
  <c r="E16" i="1"/>
  <c r="F16" i="1"/>
  <c r="I16" i="1"/>
  <c r="E15" i="1"/>
  <c r="F15" i="1"/>
  <c r="I15" i="1"/>
  <c r="E14" i="1"/>
  <c r="F14" i="1"/>
  <c r="I14" i="1"/>
  <c r="E13" i="1"/>
  <c r="F13" i="1"/>
  <c r="I13" i="1"/>
  <c r="I2" i="1"/>
  <c r="I3" i="1"/>
  <c r="I4" i="1"/>
  <c r="I5" i="1"/>
  <c r="I6" i="1"/>
  <c r="I7" i="1"/>
  <c r="I8" i="1"/>
  <c r="I9" i="1"/>
  <c r="I10" i="1"/>
  <c r="I11" i="1"/>
  <c r="I12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F2" i="1"/>
  <c r="E2" i="1"/>
  <c r="G368" i="1" l="1"/>
  <c r="G366" i="1"/>
  <c r="G364" i="1"/>
  <c r="G362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H332" i="1"/>
  <c r="H328" i="1"/>
  <c r="H324" i="1"/>
  <c r="H322" i="1"/>
  <c r="H318" i="1"/>
  <c r="H314" i="1"/>
  <c r="H310" i="1"/>
  <c r="H306" i="1"/>
  <c r="H300" i="1"/>
  <c r="H296" i="1"/>
  <c r="H292" i="1"/>
  <c r="H290" i="1"/>
  <c r="H286" i="1"/>
  <c r="H282" i="1"/>
  <c r="H295" i="1"/>
  <c r="H285" i="1"/>
  <c r="H368" i="1"/>
  <c r="H366" i="1"/>
  <c r="H364" i="1"/>
  <c r="H362" i="1"/>
  <c r="H360" i="1"/>
  <c r="H358" i="1"/>
  <c r="H356" i="1"/>
  <c r="H354" i="1"/>
  <c r="H352" i="1"/>
  <c r="H350" i="1"/>
  <c r="H348" i="1"/>
  <c r="H346" i="1"/>
  <c r="H344" i="1"/>
  <c r="H342" i="1"/>
  <c r="H340" i="1"/>
  <c r="H338" i="1"/>
  <c r="H336" i="1"/>
  <c r="H334" i="1"/>
  <c r="H330" i="1"/>
  <c r="H326" i="1"/>
  <c r="H320" i="1"/>
  <c r="H316" i="1"/>
  <c r="H312" i="1"/>
  <c r="H308" i="1"/>
  <c r="H304" i="1"/>
  <c r="H302" i="1"/>
  <c r="H298" i="1"/>
  <c r="H294" i="1"/>
  <c r="H288" i="1"/>
  <c r="H284" i="1"/>
  <c r="H280" i="1"/>
  <c r="H311" i="1"/>
  <c r="H309" i="1"/>
  <c r="H303" i="1"/>
  <c r="H297" i="1"/>
  <c r="H283" i="1"/>
  <c r="H28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3" i="1"/>
  <c r="G321" i="1"/>
  <c r="G319" i="1"/>
  <c r="G317" i="1"/>
  <c r="G315" i="1"/>
  <c r="G313" i="1"/>
  <c r="G311" i="1"/>
  <c r="G309" i="1"/>
  <c r="G307" i="1"/>
  <c r="G305" i="1"/>
  <c r="G303" i="1"/>
  <c r="G301" i="1"/>
  <c r="G299" i="1"/>
  <c r="G297" i="1"/>
  <c r="G295" i="1"/>
  <c r="G293" i="1"/>
  <c r="G291" i="1"/>
  <c r="G289" i="1"/>
  <c r="G287" i="1"/>
  <c r="G285" i="1"/>
  <c r="G283" i="1"/>
  <c r="G281" i="1"/>
  <c r="H367" i="1"/>
  <c r="H365" i="1"/>
  <c r="H359" i="1"/>
  <c r="H355" i="1"/>
  <c r="H351" i="1"/>
  <c r="H347" i="1"/>
  <c r="H343" i="1"/>
  <c r="H339" i="1"/>
  <c r="H335" i="1"/>
  <c r="H331" i="1"/>
  <c r="H327" i="1"/>
  <c r="H323" i="1"/>
  <c r="H319" i="1"/>
  <c r="H315" i="1"/>
  <c r="H305" i="1"/>
  <c r="H299" i="1"/>
  <c r="H293" i="1"/>
  <c r="H291" i="1"/>
  <c r="H289" i="1"/>
  <c r="H287" i="1"/>
  <c r="H369" i="1"/>
  <c r="H363" i="1"/>
  <c r="H361" i="1"/>
  <c r="H357" i="1"/>
  <c r="H353" i="1"/>
  <c r="H349" i="1"/>
  <c r="H345" i="1"/>
  <c r="H341" i="1"/>
  <c r="H337" i="1"/>
  <c r="H333" i="1"/>
  <c r="H329" i="1"/>
  <c r="H325" i="1"/>
  <c r="H321" i="1"/>
  <c r="H317" i="1"/>
  <c r="H313" i="1"/>
  <c r="H307" i="1"/>
  <c r="H301" i="1"/>
  <c r="G278" i="1"/>
  <c r="G276" i="1"/>
  <c r="G274" i="1"/>
  <c r="G272" i="1"/>
  <c r="G270" i="1"/>
  <c r="G266" i="1"/>
  <c r="H267" i="1"/>
  <c r="G259" i="1"/>
  <c r="G263" i="1"/>
  <c r="H259" i="1"/>
  <c r="H263" i="1"/>
  <c r="G256" i="1"/>
  <c r="G254" i="1"/>
  <c r="H252" i="1"/>
  <c r="H250" i="1"/>
  <c r="H248" i="1"/>
  <c r="H246" i="1"/>
  <c r="H244" i="1"/>
  <c r="H242" i="1"/>
  <c r="H240" i="1"/>
  <c r="G238" i="1"/>
  <c r="H236" i="1"/>
  <c r="H234" i="1"/>
  <c r="H232" i="1"/>
  <c r="H230" i="1"/>
  <c r="H228" i="1"/>
  <c r="H227" i="1"/>
  <c r="H226" i="1"/>
  <c r="H222" i="1"/>
  <c r="G221" i="1"/>
  <c r="G219" i="1"/>
  <c r="H217" i="1"/>
  <c r="G214" i="1"/>
  <c r="H212" i="1"/>
  <c r="H210" i="1"/>
  <c r="H208" i="1"/>
  <c r="H206" i="1"/>
  <c r="H204" i="1"/>
  <c r="H202" i="1"/>
  <c r="H200" i="1"/>
  <c r="G198" i="1"/>
  <c r="G196" i="1"/>
  <c r="G194" i="1"/>
  <c r="H220" i="1"/>
  <c r="G212" i="1"/>
  <c r="G208" i="1"/>
  <c r="G204" i="1"/>
  <c r="G200" i="1"/>
  <c r="H198" i="1"/>
  <c r="G197" i="1"/>
  <c r="H278" i="1"/>
  <c r="G277" i="1"/>
  <c r="G275" i="1"/>
  <c r="H213" i="1"/>
  <c r="H211" i="1"/>
  <c r="H207" i="1"/>
  <c r="H205" i="1"/>
  <c r="H201" i="1"/>
  <c r="H271" i="1"/>
  <c r="H266" i="1"/>
  <c r="H265" i="1"/>
  <c r="G258" i="1"/>
  <c r="G262" i="1"/>
  <c r="H258" i="1"/>
  <c r="H262" i="1"/>
  <c r="H255" i="1"/>
  <c r="G245" i="1"/>
  <c r="G239" i="1"/>
  <c r="G235" i="1"/>
  <c r="G233" i="1"/>
  <c r="G227" i="1"/>
  <c r="H221" i="1"/>
  <c r="H219" i="1"/>
  <c r="G211" i="1"/>
  <c r="G209" i="1"/>
  <c r="G203" i="1"/>
  <c r="G279" i="1"/>
  <c r="H276" i="1"/>
  <c r="H274" i="1"/>
  <c r="H272" i="1"/>
  <c r="H270" i="1"/>
  <c r="G267" i="1"/>
  <c r="H268" i="1"/>
  <c r="G260" i="1"/>
  <c r="G264" i="1"/>
  <c r="H260" i="1"/>
  <c r="H264" i="1"/>
  <c r="H256" i="1"/>
  <c r="H254" i="1"/>
  <c r="G252" i="1"/>
  <c r="G250" i="1"/>
  <c r="G248" i="1"/>
  <c r="G246" i="1"/>
  <c r="G244" i="1"/>
  <c r="G242" i="1"/>
  <c r="G240" i="1"/>
  <c r="G236" i="1"/>
  <c r="G234" i="1"/>
  <c r="G232" i="1"/>
  <c r="G230" i="1"/>
  <c r="G228" i="1"/>
  <c r="G226" i="1"/>
  <c r="G222" i="1"/>
  <c r="H218" i="1"/>
  <c r="G216" i="1"/>
  <c r="H214" i="1"/>
  <c r="G210" i="1"/>
  <c r="G206" i="1"/>
  <c r="G202" i="1"/>
  <c r="H194" i="1"/>
  <c r="G271" i="1"/>
  <c r="G269" i="1"/>
  <c r="G268" i="1"/>
  <c r="G265" i="1"/>
  <c r="G257" i="1"/>
  <c r="G261" i="1"/>
  <c r="H257" i="1"/>
  <c r="G253" i="1"/>
  <c r="H251" i="1"/>
  <c r="H243" i="1"/>
  <c r="H241" i="1"/>
  <c r="H235" i="1"/>
  <c r="H229" i="1"/>
  <c r="H223" i="1"/>
  <c r="G220" i="1"/>
  <c r="G218" i="1"/>
  <c r="H209" i="1"/>
  <c r="H199" i="1"/>
  <c r="G195" i="1"/>
  <c r="H279" i="1"/>
  <c r="H277" i="1"/>
  <c r="H275" i="1"/>
  <c r="H273" i="1"/>
  <c r="H253" i="1"/>
  <c r="G251" i="1"/>
  <c r="G247" i="1"/>
  <c r="G241" i="1"/>
  <c r="H238" i="1"/>
  <c r="G229" i="1"/>
  <c r="H225" i="1"/>
  <c r="G223" i="1"/>
  <c r="G217" i="1"/>
  <c r="G215" i="1"/>
  <c r="G207" i="1"/>
  <c r="G205" i="1"/>
  <c r="G201" i="1"/>
  <c r="H195" i="1"/>
  <c r="H193" i="1"/>
  <c r="G273" i="1"/>
  <c r="H261" i="1"/>
  <c r="G255" i="1"/>
  <c r="H249" i="1"/>
  <c r="H247" i="1"/>
  <c r="H245" i="1"/>
  <c r="H239" i="1"/>
  <c r="H237" i="1"/>
  <c r="H233" i="1"/>
  <c r="H231" i="1"/>
  <c r="G225" i="1"/>
  <c r="H216" i="1"/>
  <c r="H215" i="1"/>
  <c r="H203" i="1"/>
  <c r="H196" i="1"/>
  <c r="G193" i="1"/>
  <c r="H269" i="1"/>
  <c r="G249" i="1"/>
  <c r="G243" i="1"/>
  <c r="G237" i="1"/>
  <c r="G231" i="1"/>
  <c r="G213" i="1"/>
  <c r="G199" i="1"/>
  <c r="H197" i="1"/>
  <c r="G192" i="1"/>
  <c r="H189" i="1"/>
  <c r="H188" i="1"/>
  <c r="G187" i="1"/>
  <c r="H186" i="1"/>
  <c r="G184" i="1"/>
  <c r="G181" i="1"/>
  <c r="G180" i="1"/>
  <c r="H178" i="1"/>
  <c r="G179" i="1"/>
  <c r="H174" i="1"/>
  <c r="H172" i="1"/>
  <c r="H170" i="1"/>
  <c r="H167" i="1"/>
  <c r="H166" i="1"/>
  <c r="H179" i="1"/>
  <c r="G171" i="1"/>
  <c r="G169" i="1"/>
  <c r="H192" i="1"/>
  <c r="G191" i="1"/>
  <c r="H190" i="1"/>
  <c r="H187" i="1"/>
  <c r="H185" i="1"/>
  <c r="H183" i="1"/>
  <c r="G176" i="1"/>
  <c r="H191" i="1"/>
  <c r="G189" i="1"/>
  <c r="G185" i="1"/>
  <c r="G183" i="1"/>
  <c r="H182" i="1"/>
  <c r="H176" i="1"/>
  <c r="G177" i="1"/>
  <c r="H175" i="1"/>
  <c r="H173" i="1"/>
  <c r="H171" i="1"/>
  <c r="H169" i="1"/>
  <c r="H168" i="1"/>
  <c r="H165" i="1"/>
  <c r="G172" i="1"/>
  <c r="G167" i="1"/>
  <c r="G175" i="1"/>
  <c r="G168" i="1"/>
  <c r="G165" i="1"/>
  <c r="G190" i="1"/>
  <c r="G188" i="1"/>
  <c r="G186" i="1"/>
  <c r="H184" i="1"/>
  <c r="G182" i="1"/>
  <c r="H181" i="1"/>
  <c r="H180" i="1"/>
  <c r="H177" i="1"/>
  <c r="G178" i="1"/>
  <c r="G174" i="1"/>
  <c r="G170" i="1"/>
  <c r="G166" i="1"/>
  <c r="G173" i="1"/>
  <c r="G164" i="1"/>
  <c r="G162" i="1"/>
  <c r="G159" i="1"/>
  <c r="G157" i="1"/>
  <c r="G155" i="1"/>
  <c r="G153" i="1"/>
  <c r="G151" i="1"/>
  <c r="G149" i="1"/>
  <c r="G147" i="1"/>
  <c r="G142" i="1"/>
  <c r="G146" i="1"/>
  <c r="H143" i="1"/>
  <c r="G139" i="1"/>
  <c r="G137" i="1"/>
  <c r="G135" i="1"/>
  <c r="G133" i="1"/>
  <c r="G131" i="1"/>
  <c r="G129" i="1"/>
  <c r="G127" i="1"/>
  <c r="G125" i="1"/>
  <c r="G123" i="1"/>
  <c r="G143" i="1"/>
  <c r="H140" i="1"/>
  <c r="H144" i="1"/>
  <c r="H133" i="1"/>
  <c r="H129" i="1"/>
  <c r="H125" i="1"/>
  <c r="H164" i="1"/>
  <c r="H162" i="1"/>
  <c r="H159" i="1"/>
  <c r="H157" i="1"/>
  <c r="H155" i="1"/>
  <c r="H153" i="1"/>
  <c r="H151" i="1"/>
  <c r="H149" i="1"/>
  <c r="H147" i="1"/>
  <c r="H139" i="1"/>
  <c r="H137" i="1"/>
  <c r="H135" i="1"/>
  <c r="H131" i="1"/>
  <c r="H127" i="1"/>
  <c r="H123" i="1"/>
  <c r="H130" i="1"/>
  <c r="G160" i="1"/>
  <c r="G163" i="1"/>
  <c r="G161" i="1"/>
  <c r="G158" i="1"/>
  <c r="G156" i="1"/>
  <c r="G154" i="1"/>
  <c r="G152" i="1"/>
  <c r="G150" i="1"/>
  <c r="G148" i="1"/>
  <c r="G140" i="1"/>
  <c r="G144" i="1"/>
  <c r="H141" i="1"/>
  <c r="H145" i="1"/>
  <c r="G138" i="1"/>
  <c r="G136" i="1"/>
  <c r="G134" i="1"/>
  <c r="G132" i="1"/>
  <c r="G130" i="1"/>
  <c r="G128" i="1"/>
  <c r="G126" i="1"/>
  <c r="G124" i="1"/>
  <c r="H132" i="1"/>
  <c r="H124" i="1"/>
  <c r="H160" i="1"/>
  <c r="H163" i="1"/>
  <c r="H161" i="1"/>
  <c r="H158" i="1"/>
  <c r="H156" i="1"/>
  <c r="H154" i="1"/>
  <c r="H152" i="1"/>
  <c r="H150" i="1"/>
  <c r="H148" i="1"/>
  <c r="G141" i="1"/>
  <c r="G145" i="1"/>
  <c r="H142" i="1"/>
  <c r="H146" i="1"/>
  <c r="H138" i="1"/>
  <c r="H136" i="1"/>
  <c r="H134" i="1"/>
  <c r="H128" i="1"/>
  <c r="H126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H105" i="1"/>
  <c r="H101" i="1"/>
  <c r="H97" i="1"/>
  <c r="H93" i="1"/>
  <c r="H85" i="1"/>
  <c r="H77" i="1"/>
  <c r="H121" i="1"/>
  <c r="H120" i="1"/>
  <c r="H118" i="1"/>
  <c r="H116" i="1"/>
  <c r="H114" i="1"/>
  <c r="H110" i="1"/>
  <c r="H109" i="1"/>
  <c r="H107" i="1"/>
  <c r="H103" i="1"/>
  <c r="H99" i="1"/>
  <c r="H95" i="1"/>
  <c r="H91" i="1"/>
  <c r="H83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H115" i="1"/>
  <c r="H106" i="1"/>
  <c r="H102" i="1"/>
  <c r="H98" i="1"/>
  <c r="H94" i="1"/>
  <c r="H90" i="1"/>
  <c r="H86" i="1"/>
  <c r="H82" i="1"/>
  <c r="H78" i="1"/>
  <c r="H81" i="1"/>
  <c r="H122" i="1"/>
  <c r="H119" i="1"/>
  <c r="H117" i="1"/>
  <c r="H113" i="1"/>
  <c r="H112" i="1"/>
  <c r="H111" i="1"/>
  <c r="H108" i="1"/>
  <c r="H104" i="1"/>
  <c r="H100" i="1"/>
  <c r="H96" i="1"/>
  <c r="H92" i="1"/>
  <c r="H88" i="1"/>
  <c r="H84" i="1"/>
  <c r="H80" i="1"/>
  <c r="H89" i="1"/>
  <c r="H87" i="1"/>
  <c r="H79" i="1"/>
  <c r="G13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H72" i="1"/>
  <c r="H70" i="1"/>
  <c r="H66" i="1"/>
  <c r="H60" i="1"/>
  <c r="H58" i="1"/>
  <c r="H48" i="1"/>
  <c r="G76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H74" i="1"/>
  <c r="H68" i="1"/>
  <c r="H64" i="1"/>
  <c r="H62" i="1"/>
  <c r="H56" i="1"/>
  <c r="H76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54" i="1"/>
  <c r="H52" i="1"/>
  <c r="H50" i="1"/>
  <c r="G43" i="1"/>
  <c r="G47" i="1"/>
  <c r="H46" i="1"/>
  <c r="G39" i="1"/>
  <c r="H36" i="1"/>
  <c r="H40" i="1"/>
  <c r="G35" i="1"/>
  <c r="G26" i="1"/>
  <c r="G30" i="1"/>
  <c r="G34" i="1"/>
  <c r="H28" i="1"/>
  <c r="H32" i="1"/>
  <c r="H25" i="1"/>
  <c r="H33" i="1"/>
  <c r="G25" i="1"/>
  <c r="H27" i="1"/>
  <c r="G44" i="1"/>
  <c r="H43" i="1"/>
  <c r="H47" i="1"/>
  <c r="G36" i="1"/>
  <c r="G40" i="1"/>
  <c r="H37" i="1"/>
  <c r="H41" i="1"/>
  <c r="H35" i="1"/>
  <c r="G27" i="1"/>
  <c r="G31" i="1"/>
  <c r="H29" i="1"/>
  <c r="G46" i="1"/>
  <c r="H45" i="1"/>
  <c r="G38" i="1"/>
  <c r="H39" i="1"/>
  <c r="G33" i="1"/>
  <c r="G45" i="1"/>
  <c r="H44" i="1"/>
  <c r="G37" i="1"/>
  <c r="G41" i="1"/>
  <c r="H38" i="1"/>
  <c r="H42" i="1"/>
  <c r="G28" i="1"/>
  <c r="G32" i="1"/>
  <c r="H26" i="1"/>
  <c r="H30" i="1"/>
  <c r="H34" i="1"/>
  <c r="G42" i="1"/>
  <c r="G29" i="1"/>
  <c r="H31" i="1"/>
  <c r="H9" i="1"/>
  <c r="H5" i="1"/>
  <c r="G21" i="1"/>
  <c r="G17" i="1"/>
  <c r="G9" i="1"/>
  <c r="G5" i="1"/>
  <c r="H24" i="1"/>
  <c r="H20" i="1"/>
  <c r="H16" i="1"/>
  <c r="H12" i="1"/>
  <c r="H8" i="1"/>
  <c r="H4" i="1"/>
  <c r="G24" i="1"/>
  <c r="G20" i="1"/>
  <c r="G16" i="1"/>
  <c r="G12" i="1"/>
  <c r="G8" i="1"/>
  <c r="G4" i="1"/>
  <c r="H23" i="1"/>
  <c r="H19" i="1"/>
  <c r="H15" i="1"/>
  <c r="H11" i="1"/>
  <c r="H7" i="1"/>
  <c r="H3" i="1"/>
  <c r="G23" i="1"/>
  <c r="G19" i="1"/>
  <c r="G15" i="1"/>
  <c r="G11" i="1"/>
  <c r="G7" i="1"/>
  <c r="G3" i="1"/>
  <c r="H22" i="1"/>
  <c r="H18" i="1"/>
  <c r="H14" i="1"/>
  <c r="H10" i="1"/>
  <c r="H6" i="1"/>
  <c r="H2" i="1"/>
  <c r="G22" i="1"/>
  <c r="G18" i="1"/>
  <c r="G14" i="1"/>
  <c r="G10" i="1"/>
  <c r="G6" i="1"/>
  <c r="G2" i="1"/>
  <c r="H21" i="1"/>
  <c r="H17" i="1"/>
  <c r="H13" i="1"/>
</calcChain>
</file>

<file path=xl/sharedStrings.xml><?xml version="1.0" encoding="utf-8"?>
<sst xmlns="http://schemas.openxmlformats.org/spreadsheetml/2006/main" count="2810" uniqueCount="1071">
  <si>
    <t>หมายเลขอาคาร</t>
  </si>
  <si>
    <t>รหัสหน่วย (4)</t>
  </si>
  <si>
    <t>ประเภท (1)</t>
  </si>
  <si>
    <t>ลำดับ (3)</t>
  </si>
  <si>
    <t>จังหวัด</t>
  </si>
  <si>
    <t>รหัส</t>
  </si>
  <si>
    <t>ลำดับที่</t>
  </si>
  <si>
    <t>กระบี่</t>
  </si>
  <si>
    <t>กาฬสินธุ์</t>
  </si>
  <si>
    <t xml:space="preserve">จันทบุรี </t>
  </si>
  <si>
    <t>ฉะเชิงเทรา</t>
  </si>
  <si>
    <t>ฉช</t>
  </si>
  <si>
    <t>จบ</t>
  </si>
  <si>
    <t>กส</t>
  </si>
  <si>
    <t>กบ</t>
  </si>
  <si>
    <t>กท</t>
  </si>
  <si>
    <t>ชลบุรี</t>
  </si>
  <si>
    <t>ชบ</t>
  </si>
  <si>
    <t>ชุมพร</t>
  </si>
  <si>
    <t>ชพ</t>
  </si>
  <si>
    <t>เชียงใหม่</t>
  </si>
  <si>
    <t>ชม</t>
  </si>
  <si>
    <t>เชียงราย</t>
  </si>
  <si>
    <t>ชร</t>
  </si>
  <si>
    <t>ตรัง</t>
  </si>
  <si>
    <t>ตง</t>
  </si>
  <si>
    <t>ตราด</t>
  </si>
  <si>
    <t>ตร</t>
  </si>
  <si>
    <t>หนองคาย</t>
  </si>
  <si>
    <t>นค</t>
  </si>
  <si>
    <t>นครปฐม</t>
  </si>
  <si>
    <t>นฐ</t>
  </si>
  <si>
    <t>นราธิวาส</t>
  </si>
  <si>
    <t>นธ</t>
  </si>
  <si>
    <t>นครพนม</t>
  </si>
  <si>
    <t>นพ</t>
  </si>
  <si>
    <t>นครนายก</t>
  </si>
  <si>
    <t>นย</t>
  </si>
  <si>
    <t>นครศรึธรรมราช</t>
  </si>
  <si>
    <t>นศ</t>
  </si>
  <si>
    <t>ประจวบคีรีขันธ์</t>
  </si>
  <si>
    <t>ปข</t>
  </si>
  <si>
    <t>ปัตตานี</t>
  </si>
  <si>
    <t>ปน</t>
  </si>
  <si>
    <t>พังงา</t>
  </si>
  <si>
    <t>พง</t>
  </si>
  <si>
    <t>เพชรบุรี</t>
  </si>
  <si>
    <t>พบ</t>
  </si>
  <si>
    <t>พิษณุโลก</t>
  </si>
  <si>
    <t>พล</t>
  </si>
  <si>
    <t>ภูเก็ต</t>
  </si>
  <si>
    <t>ภก</t>
  </si>
  <si>
    <t>มุกดาหาร</t>
  </si>
  <si>
    <t>มห</t>
  </si>
  <si>
    <t>ยะลา</t>
  </si>
  <si>
    <t>ยล</t>
  </si>
  <si>
    <t>ระนอง</t>
  </si>
  <si>
    <t>รน</t>
  </si>
  <si>
    <t>ระยอง</t>
  </si>
  <si>
    <t>รย</t>
  </si>
  <si>
    <t>เลย</t>
  </si>
  <si>
    <t>ลย</t>
  </si>
  <si>
    <t>สงขลา</t>
  </si>
  <si>
    <t>สข</t>
  </si>
  <si>
    <t>สมุทรสาคร</t>
  </si>
  <si>
    <t>สค</t>
  </si>
  <si>
    <t>สุราษฎร์ธานี</t>
  </si>
  <si>
    <t>สฎ</t>
  </si>
  <si>
    <t>สตูล</t>
  </si>
  <si>
    <t>สต</t>
  </si>
  <si>
    <t>สมุทรปราการ</t>
  </si>
  <si>
    <t>สป</t>
  </si>
  <si>
    <t>สมุทรสงคราม</t>
  </si>
  <si>
    <t>อุดรธานี</t>
  </si>
  <si>
    <t>อด</t>
  </si>
  <si>
    <t>อุบลราชธานี</t>
  </si>
  <si>
    <t>อบ</t>
  </si>
  <si>
    <t>กรุงเทพมหานคร</t>
  </si>
  <si>
    <t>กาญจนบุรี</t>
  </si>
  <si>
    <t>กจ</t>
  </si>
  <si>
    <t>กำแพงเพชร</t>
  </si>
  <si>
    <t>กพ</t>
  </si>
  <si>
    <t>ขอนแก่น</t>
  </si>
  <si>
    <t>ขก</t>
  </si>
  <si>
    <t>จันทบุรี</t>
  </si>
  <si>
    <t>ชัยนาท</t>
  </si>
  <si>
    <t>ชน</t>
  </si>
  <si>
    <t>ชัยภูมิ</t>
  </si>
  <si>
    <t>ชย</t>
  </si>
  <si>
    <t>ตาก</t>
  </si>
  <si>
    <t>ตก</t>
  </si>
  <si>
    <t>นครราชสีมา</t>
  </si>
  <si>
    <t>นม</t>
  </si>
  <si>
    <t>นครศรีธรรมราช</t>
  </si>
  <si>
    <t>นครสวรรค์</t>
  </si>
  <si>
    <t>นว</t>
  </si>
  <si>
    <t>นนทบุรี</t>
  </si>
  <si>
    <t>นบ</t>
  </si>
  <si>
    <t>น่าน</t>
  </si>
  <si>
    <t>นน</t>
  </si>
  <si>
    <t>บึงกาฬ</t>
  </si>
  <si>
    <t>บก</t>
  </si>
  <si>
    <t>บุรีรัมย์</t>
  </si>
  <si>
    <t>บร</t>
  </si>
  <si>
    <t>ปทุมธานี</t>
  </si>
  <si>
    <t>ปท</t>
  </si>
  <si>
    <t>ปราจีนบุรี</t>
  </si>
  <si>
    <t>ปจ</t>
  </si>
  <si>
    <t>พะเยา</t>
  </si>
  <si>
    <t>พย</t>
  </si>
  <si>
    <t>พระนครศรีอยุธยา</t>
  </si>
  <si>
    <t>อย</t>
  </si>
  <si>
    <t>พัทลุง</t>
  </si>
  <si>
    <t>พท</t>
  </si>
  <si>
    <t>พิจิตร</t>
  </si>
  <si>
    <t>พจ</t>
  </si>
  <si>
    <t>เพชรบูรณ์</t>
  </si>
  <si>
    <t>พช</t>
  </si>
  <si>
    <t>แพร่</t>
  </si>
  <si>
    <t>พร</t>
  </si>
  <si>
    <t>มหาสารคาม</t>
  </si>
  <si>
    <t>มค</t>
  </si>
  <si>
    <t>แม่ฮ่องสอน</t>
  </si>
  <si>
    <t>มส</t>
  </si>
  <si>
    <t>ยโสธร</t>
  </si>
  <si>
    <t>ยส</t>
  </si>
  <si>
    <t>ร้อยเอ็ด</t>
  </si>
  <si>
    <t>รอ</t>
  </si>
  <si>
    <t>ราชบุรี</t>
  </si>
  <si>
    <t>รบ</t>
  </si>
  <si>
    <t>ลพบุรี</t>
  </si>
  <si>
    <t>ลบ</t>
  </si>
  <si>
    <t>ลำปาง</t>
  </si>
  <si>
    <t>ลป</t>
  </si>
  <si>
    <t>ลำพูน</t>
  </si>
  <si>
    <t>ลพ</t>
  </si>
  <si>
    <t>ศรีสะเกษ</t>
  </si>
  <si>
    <t>ศก</t>
  </si>
  <si>
    <t>สกลนคร</t>
  </si>
  <si>
    <t>สน</t>
  </si>
  <si>
    <t>สส</t>
  </si>
  <si>
    <t>สระแก้ว</t>
  </si>
  <si>
    <t>สก</t>
  </si>
  <si>
    <t>สระบุรี</t>
  </si>
  <si>
    <t>สบ</t>
  </si>
  <si>
    <t>สิงห์บุรี</t>
  </si>
  <si>
    <t>สห</t>
  </si>
  <si>
    <t>สุโขทัย</t>
  </si>
  <si>
    <t>สท</t>
  </si>
  <si>
    <t>สุพรรณบุรี</t>
  </si>
  <si>
    <t>สพ</t>
  </si>
  <si>
    <t>สุรินทร์</t>
  </si>
  <si>
    <t>สร</t>
  </si>
  <si>
    <t>หนองบัวลำภู</t>
  </si>
  <si>
    <t>นภ</t>
  </si>
  <si>
    <t>อ่างทอง</t>
  </si>
  <si>
    <t>อท</t>
  </si>
  <si>
    <t>อำนาจเจริญ</t>
  </si>
  <si>
    <t>อจ</t>
  </si>
  <si>
    <t>อุตรดิตถ์</t>
  </si>
  <si>
    <t>อต</t>
  </si>
  <si>
    <t>อุทัยธานี</t>
  </si>
  <si>
    <t>อน</t>
  </si>
  <si>
    <t>ชื่ออาคาร</t>
  </si>
  <si>
    <t>ลักษณะอาคาร</t>
  </si>
  <si>
    <t>แบบ</t>
  </si>
  <si>
    <t xml:space="preserve">ผู้ก่อสร้าง </t>
  </si>
  <si>
    <t>ค่าก่อสร้าง</t>
  </si>
  <si>
    <t>จำนวนที่พักอาศัย</t>
  </si>
  <si>
    <t>ตำบลที่ตั้งหน่วย</t>
  </si>
  <si>
    <t>ในพื้นที่พระราชวังเดิม</t>
  </si>
  <si>
    <t>สน.ผชท.ทร.ไทย/วอชิงตัน</t>
  </si>
  <si>
    <t>สน.ผชท.ทร.ไทย/ลอนดอน</t>
  </si>
  <si>
    <t>สน.ผชท.ทร.ไทย/ปาริส</t>
  </si>
  <si>
    <t>สน.ผชท.ทร.ไทย/แคนเบอร์รา</t>
  </si>
  <si>
    <t>สน.ผชท.ทร.ไทย/นิวเดลี</t>
  </si>
  <si>
    <t>สน.ผชท.ทร.ไทย/กัวลาลัมเปอร์</t>
  </si>
  <si>
    <t>สน.ผชท.ทร.ไทย/สิงคโปร์</t>
  </si>
  <si>
    <t>สน.ผชท.ทร.ไทย/ปักกิ่ง</t>
  </si>
  <si>
    <t>สน.ผชท.ทร.ไทย/มาดริด</t>
  </si>
  <si>
    <t>สน.ผชท.ทร.ไทย/โรม</t>
  </si>
  <si>
    <t>รร.สส. (สส.ทร.)</t>
  </si>
  <si>
    <t>ส.ทร.</t>
  </si>
  <si>
    <t>กร.</t>
  </si>
  <si>
    <t>นสร.กร.</t>
  </si>
  <si>
    <t>กปฝ.</t>
  </si>
  <si>
    <t>กตอ.กร.</t>
  </si>
  <si>
    <t>กทบ.กร.</t>
  </si>
  <si>
    <t>กยพ.กร.</t>
  </si>
  <si>
    <t>กยบ.กร.</t>
  </si>
  <si>
    <t>กบฮ.กร.</t>
  </si>
  <si>
    <t>กดน.กร.</t>
  </si>
  <si>
    <t>กบร.กร.</t>
  </si>
  <si>
    <t>กฝร.</t>
  </si>
  <si>
    <t>นย.</t>
  </si>
  <si>
    <t>ศฝ.นย.</t>
  </si>
  <si>
    <t>กรม รปภ.นย.</t>
  </si>
  <si>
    <t>ร้อย ปจว.นย.</t>
  </si>
  <si>
    <t>พล.นย.</t>
  </si>
  <si>
    <t>กรม สน.พล.นย.</t>
  </si>
  <si>
    <t>พัน.รนบ.พล.นย.</t>
  </si>
  <si>
    <t>พัน.ช.พล.นย.</t>
  </si>
  <si>
    <t>พัน.ส.พล.นย.</t>
  </si>
  <si>
    <t>พัน.ลว.พล.นย.</t>
  </si>
  <si>
    <t>กรม ป.พล.นย.</t>
  </si>
  <si>
    <t>พัน.ปตอ. กรม ป.พล.นย.</t>
  </si>
  <si>
    <t>ฐท.กท.</t>
  </si>
  <si>
    <t>รจ.ฐท.กท.</t>
  </si>
  <si>
    <t>ปจปร.</t>
  </si>
  <si>
    <t>ป้อมผีเสื้อสมุทร</t>
  </si>
  <si>
    <t>ฐท.สส.</t>
  </si>
  <si>
    <t>ศกล.ฐท.สส.</t>
  </si>
  <si>
    <t>หมู่บ้านรับรอง ผบ.ทร.</t>
  </si>
  <si>
    <t>อาคารรับรอง ฐท.สส.</t>
  </si>
  <si>
    <t>คลังอะไหล่ ศกล.ฐท.สส.</t>
  </si>
  <si>
    <t>หมู่ถังน้ำมันอู่ตะเภา ศกล.ฐท.สส.</t>
  </si>
  <si>
    <t>คลังน้ำมันเกาะพระ ศกล.ฐท.สส.</t>
  </si>
  <si>
    <t>คลังน้ำมัน ทลท.ศกล.ฐท.สส.</t>
  </si>
  <si>
    <t>กรง.ฐท.สส.</t>
  </si>
  <si>
    <t>กชธ.ฐท.สส.</t>
  </si>
  <si>
    <t>กทส.ฐท.สส.</t>
  </si>
  <si>
    <t>ท่าเรือทุ่งโปรง กทส.ฐท.สส.</t>
  </si>
  <si>
    <t>ฐตร.ฐท.สส.</t>
  </si>
  <si>
    <t>กกพศ.ฐท.สส.</t>
  </si>
  <si>
    <t>อาคารพักส่วนกลางสัตหีบ</t>
  </si>
  <si>
    <t>รจ.ฐท.สส.</t>
  </si>
  <si>
    <t>ฐท.สข. (เขตสนามบิน)</t>
  </si>
  <si>
    <t>ฐท.สข. (เขตบ้านพัก)</t>
  </si>
  <si>
    <t>ฐท.สข. (เขตท่าเรือ)</t>
  </si>
  <si>
    <t>ฐท.พง.</t>
  </si>
  <si>
    <t>ขส.ทร.</t>
  </si>
  <si>
    <t>สอ./รฝ.</t>
  </si>
  <si>
    <t>หน่วย สอ./รฝ. (เนินกระปรอก)</t>
  </si>
  <si>
    <t>รหัสจังหวัด</t>
  </si>
  <si>
    <t>คลส.ชั้นเดียว</t>
  </si>
  <si>
    <t>ชื่อจังหวัด</t>
  </si>
  <si>
    <t>ชื่อหน่วย</t>
  </si>
  <si>
    <t>2117</t>
  </si>
  <si>
    <t>2160</t>
  </si>
  <si>
    <t>ที่ตั้งหน่วย</t>
  </si>
  <si>
    <t>รหัสประเภท</t>
  </si>
  <si>
    <t>รายละเอียด</t>
  </si>
  <si>
    <t>อาคารที่ใช้เพื่อการควบคุม บังคับบัญชา อำนวยการ ส่งการหรือปฏิบัติการด้านยุทธการต่าง ๆ (HEADQUARTERS)</t>
  </si>
  <si>
    <t>อาคารคลังพัสดุ (DEPOT)</t>
  </si>
  <si>
    <t>อาคารปฏิบัติการหรือส่วนสนับสนุนต่าง ๆ (SUPPORTING BUILDING)</t>
  </si>
  <si>
    <t>อาคารที่ใช้เพื่อการบริการกำลังพลหรืออาคารสวัสดิการต่าง ๆ (STORE &amp; SERVICE)</t>
  </si>
  <si>
    <t>อาคารหรือบ้านพักรับรอง (OFFICIAL GUEST HOUSE)</t>
  </si>
  <si>
    <t>อาคารพักอาศัยระดับสัญญาบัตร (OFFICER QUARTERS)</t>
  </si>
  <si>
    <t>อาคารพักอาศัยระดับระทวน (NON - COMMISSIONED OFFICER QUARTERS)</t>
  </si>
  <si>
    <t>อาคารพักอาศัยของลูกจ้างและพลทหาร (BARRACKS)</t>
  </si>
  <si>
    <t>อาคารหรือสิ่งก่อสร้างอื่น ๆ นอกเหนือจากอาคารประเภท 1 - 8 (FACILITIES)</t>
  </si>
  <si>
    <t>129</t>
  </si>
  <si>
    <t>130</t>
  </si>
  <si>
    <t>3</t>
  </si>
  <si>
    <t>131</t>
  </si>
  <si>
    <t>132</t>
  </si>
  <si>
    <t>133</t>
  </si>
  <si>
    <t>134</t>
  </si>
  <si>
    <t>135</t>
  </si>
  <si>
    <t>3210</t>
  </si>
  <si>
    <t>สพ.ทร. (สัตหีบ)</t>
  </si>
  <si>
    <t>คลส. 3 ชั้น</t>
  </si>
  <si>
    <t>4</t>
  </si>
  <si>
    <t>5</t>
  </si>
  <si>
    <t>031</t>
  </si>
  <si>
    <t>032</t>
  </si>
  <si>
    <t>อาคารสังเกตการณ์</t>
  </si>
  <si>
    <t>โรงจอดรถแบบเปิด</t>
  </si>
  <si>
    <t>อาคารเก็บอมภัณฑ์ 1</t>
  </si>
  <si>
    <t>อาคารเก็บอมภัณฑ์ 2</t>
  </si>
  <si>
    <t>อาคารเก็บอมภัณฑ์ 3</t>
  </si>
  <si>
    <t>อาคารเก็บอมภัณฑ์รอการทำลาย</t>
  </si>
  <si>
    <t>ห้องน้ำ-ส้วม สนามทำลายอมภัณฑ์เสื่อมสภาพ สพ.ทร.</t>
  </si>
  <si>
    <t>อาคารทดสอบ แผนกจรวดและเป้าลวงของ สพ.ทร.</t>
  </si>
  <si>
    <t>6</t>
  </si>
  <si>
    <t>041</t>
  </si>
  <si>
    <t>คสล. 5 ชั้น 80 ครอบครัว</t>
  </si>
  <si>
    <t>อาคารพักนายทหารสัญญาบัตร ขนาด 80 ครอบครัว ในพื้นที่ กบพ.ของ สพ.ทร. และ อล.ทร.</t>
  </si>
  <si>
    <t>อายุ</t>
  </si>
  <si>
    <t>สถานภาพ</t>
  </si>
  <si>
    <t>093200</t>
  </si>
  <si>
    <t>001</t>
  </si>
  <si>
    <t>คสล.ชั้นเดียว</t>
  </si>
  <si>
    <t>002</t>
  </si>
  <si>
    <t>ร้านภัณฑุปกรณ์ (เดิมเป็นสถานีวิทยุ)</t>
  </si>
  <si>
    <t>อาคารหมวดเดินเครื่องไฟฟ้า (เดิมเป็นโรงไฟฟ้าฉุกเฉิน</t>
  </si>
  <si>
    <t>รื้อถอน</t>
  </si>
  <si>
    <t>004</t>
  </si>
  <si>
    <t>อาคารเอนกประสงค์ (เดิมเป็นสหกรณ์ออมทรัพย์</t>
  </si>
  <si>
    <t>1</t>
  </si>
  <si>
    <t>003</t>
  </si>
  <si>
    <t>อาคารพักพลทหาร (เดิมเป็นแผนกปฏิบัติการใต้น้ำ)</t>
  </si>
  <si>
    <t>อาคารป้อมยามรักษาการณ์</t>
  </si>
  <si>
    <t>คสล.ชั้นเดียว ใช้เป็นจุดรักษาการณ์บริเวณประตู 6</t>
  </si>
  <si>
    <t>อาคารคลังตอร์ปิโด</t>
  </si>
  <si>
    <t>2</t>
  </si>
  <si>
    <t>005</t>
  </si>
  <si>
    <t>7</t>
  </si>
  <si>
    <t>8</t>
  </si>
  <si>
    <t>9</t>
  </si>
  <si>
    <t>สพ.ทร. (บางนา)</t>
  </si>
  <si>
    <t>คลังเครื่องสนาม</t>
  </si>
  <si>
    <t>คลังปืนเล็ก</t>
  </si>
  <si>
    <t>อาคารแผนกพลาธิการ</t>
  </si>
  <si>
    <t>015</t>
  </si>
  <si>
    <t>ลาน ค.ส.ล. (เดิมเป็นพิพิธภัณฑ์สรรพาวุธ)</t>
  </si>
  <si>
    <t>006</t>
  </si>
  <si>
    <t>อาคารที่ทำการคลังและเครื่องอะไหล่ตอร์ปิโด</t>
  </si>
  <si>
    <t>ชื่อหน่วยรับผิดชอบ</t>
  </si>
  <si>
    <t>รหัสหน่วย</t>
  </si>
  <si>
    <t>พระราชวังเดิม</t>
  </si>
  <si>
    <t>อำเภอเมือง จังหวัดสมุทราปราการ</t>
  </si>
  <si>
    <t>ป้อมพระจุลจอมเกล้า</t>
  </si>
  <si>
    <t>ส.ทร.ต่าง ๆ</t>
  </si>
  <si>
    <t>อ่าวดงตาล</t>
  </si>
  <si>
    <t>กภ.๑ กร.</t>
  </si>
  <si>
    <t>กภ.๒ กร.</t>
  </si>
  <si>
    <t>ฐท.สข.</t>
  </si>
  <si>
    <t>เกาะพระ เกาะแสมสาร</t>
  </si>
  <si>
    <t>จังหวัดภูเก็ต</t>
  </si>
  <si>
    <t>ค่าพระมหาเจษฎาราชเจ้า</t>
  </si>
  <si>
    <t>กปฝ.เขต ๑</t>
  </si>
  <si>
    <t>กปฝ.เขต ๒</t>
  </si>
  <si>
    <t>จังหวัดปัตตานี</t>
  </si>
  <si>
    <t>กปฝ.เขต ๓</t>
  </si>
  <si>
    <t>จังหวัดพังงา</t>
  </si>
  <si>
    <t>กฟก.๑ กร.</t>
  </si>
  <si>
    <t>กฟก.๒ กร.</t>
  </si>
  <si>
    <t>พื้นที่ ฐท.สส.</t>
  </si>
  <si>
    <t>บางนา</t>
  </si>
  <si>
    <t>ท่าเรือจุกเสม็ด</t>
  </si>
  <si>
    <t>สนามบินอู่ตะเภา</t>
  </si>
  <si>
    <t>พื้นที่ ฐท.สส. ทุ่งโปรง</t>
  </si>
  <si>
    <t>ค่ายกรมหลวงชุมพร</t>
  </si>
  <si>
    <t>ค่ายพระมหาเจษฏาราชเจ้า</t>
  </si>
  <si>
    <t>ทุ่งโปรง</t>
  </si>
  <si>
    <t>กรม ร.๑ พล.นย.</t>
  </si>
  <si>
    <t>พัน.ร.๑ กรม ร.๑ พล.นย.</t>
  </si>
  <si>
    <t>พัน.ร.๒ กรม ร.๑ พล.นย.</t>
  </si>
  <si>
    <t>ค่ายตากสิน</t>
  </si>
  <si>
    <t>พัน.ร.๓ กรม ร.๑ พล.นย.</t>
  </si>
  <si>
    <t>กรม ร.๓ พล.นย.</t>
  </si>
  <si>
    <t>ค่ายจุฬาภรณ์</t>
  </si>
  <si>
    <t>พัน.ร.๗ กรม ร.๓ พล.นย.</t>
  </si>
  <si>
    <t>ค่ายมหาสุรสิงหนาท</t>
  </si>
  <si>
    <t>พัน.ร.๘ กรม ร.๓ พล.นย.</t>
  </si>
  <si>
    <t>จังหวัดสงขลา</t>
  </si>
  <si>
    <t>พัน.ป.๑ กรม ป.พล.นย.</t>
  </si>
  <si>
    <t>พัน.ป.๒ กรม ป.พล.นย.</t>
  </si>
  <si>
    <t>พัน.ป.๔ กรม ป.พล.นย.</t>
  </si>
  <si>
    <t>พัน.ร.๙ รอ.กรม ร.๓ พล.นย.</t>
  </si>
  <si>
    <t>วังนันทอุทยาน</t>
  </si>
  <si>
    <t>จังหวัดสมุทราปราการ</t>
  </si>
  <si>
    <t>อำเภอสัตหีบ</t>
  </si>
  <si>
    <t>อู่ตะเภา</t>
  </si>
  <si>
    <t>เกาะพระ</t>
  </si>
  <si>
    <t>แสมสาร</t>
  </si>
  <si>
    <t>บ้านพัก กม.๖ กทส.ฐท.สส.</t>
  </si>
  <si>
    <t>อำเภอแหลมงอบ อำเภอคลองใหญ่ และเกาะช้าง จังหวัดตราดล</t>
  </si>
  <si>
    <t>หาดชลาทัศน์ อำเภอเมือง จังหวัดสงขลา</t>
  </si>
  <si>
    <t>บ้านทับละมุ อำเภอท้ายเหมือง จังหวัดพังงา และอำเภอเมือง จังหวัดภูเก็ต</t>
  </si>
  <si>
    <t>ถ.อิสรภาพ (ตรงข้างวังนันทอุทยาน)</t>
  </si>
  <si>
    <t>เขาคลองถูป</t>
  </si>
  <si>
    <t>พัน.สอ.๑๑ กรม สอ.๑ สอ./รฝ.</t>
  </si>
  <si>
    <t>หน้าสนามบินอู่ตะเภา</t>
  </si>
  <si>
    <t>พัน.สอ.๑๒ กรม สอ.๑ สอ./รฝ.</t>
  </si>
  <si>
    <t>บางพระ</t>
  </si>
  <si>
    <t>เนินกระปรอก จังหวัดระยอง</t>
  </si>
  <si>
    <t>สอ./รฝ. (ฉก.๓๕๑)</t>
  </si>
  <si>
    <t>บ้านทับละมุ อำเภอท้ายเหมือง จังหวัดพังงา</t>
  </si>
  <si>
    <t>กรม กสพ.ฐท.สข.</t>
  </si>
  <si>
    <t>ช่องแสมสาร</t>
  </si>
  <si>
    <t>สอ./รฝ. (ฉก.๓๒๑)</t>
  </si>
  <si>
    <t>อำเภอขนอม จังหวัดนครศรีธรรมราช</t>
  </si>
  <si>
    <t>สอ./รฝ. (ฉก.๓๕๒)</t>
  </si>
  <si>
    <t>อำเภอละงู จังหวัดสตูล</t>
  </si>
  <si>
    <t>สอ./รฝ. (นปก.เกาะกูด)</t>
  </si>
  <si>
    <t>เกาะกูด จัวหวัดตราด</t>
  </si>
  <si>
    <t>นย. (ฉก.๔๑๑)</t>
  </si>
  <si>
    <t>แหลมหางนาค จังหวัดกระบี่</t>
  </si>
  <si>
    <t>กรม สห.ทร.</t>
  </si>
  <si>
    <t>ถนนวังเดิม</t>
  </si>
  <si>
    <t>พัน.สห.ทร. ที่ ๒ กรม สห.ทร.</t>
  </si>
  <si>
    <t>พัน.สห.ทร. ที่ ๓ กรม สห.ทร.</t>
  </si>
  <si>
    <t>อร.</t>
  </si>
  <si>
    <t>พระราชนิเวชน์ชั้นนอก</t>
  </si>
  <si>
    <t>อจปร.</t>
  </si>
  <si>
    <t>สพ.ทร.</t>
  </si>
  <si>
    <t>บ้านเตาถ่าน อำเภอสัตหีบ</t>
  </si>
  <si>
    <t>พธ.ทร.</t>
  </si>
  <si>
    <t>พระนิเวศน์ชั้นนอก</t>
  </si>
  <si>
    <t>กชพ.พธ.ทร.</t>
  </si>
  <si>
    <t>พลูตาหลวง</t>
  </si>
  <si>
    <t>คลังเชื้อเพลิงกรุงเทพ พธ.ทร.</t>
  </si>
  <si>
    <t>ป้องพระจุลจอมเกล้า</t>
  </si>
  <si>
    <t>คลังเชื้อเพลิงจุกเสม็ด กชพ.พธ.ทร.</t>
  </si>
  <si>
    <t>พร.</t>
  </si>
  <si>
    <t>แขวงบุคคโล</t>
  </si>
  <si>
    <t>รพ.อาภากรเกียรติวงศ์</t>
  </si>
  <si>
    <t>รพ.ทหารเรือกรุงเทพ</t>
  </si>
  <si>
    <t>พระราชนิเวศน์ชั้นนอก</t>
  </si>
  <si>
    <t>รพ.สมเด็จพระนางเจ้าสิริกิติ์</t>
  </si>
  <si>
    <t>ถนนสุขุมวิท (แยก กม.๑๐)</t>
  </si>
  <si>
    <t>รพ.ทหารเรือสงขลา</t>
  </si>
  <si>
    <t>รพ.รร.นายเรือ</t>
  </si>
  <si>
    <t>รร.นายเรือ</t>
  </si>
  <si>
    <t>รพ.ทหารเรือพังงา</t>
  </si>
  <si>
    <t>ชย.ทร.</t>
  </si>
  <si>
    <t>อล.ทร.</t>
  </si>
  <si>
    <t>ยศ.ทร.</t>
  </si>
  <si>
    <t>พุทธมณฑล</t>
  </si>
  <si>
    <t>ศูนย์ภาษาและ รร.พจ.ยศ.ทร.</t>
  </si>
  <si>
    <t>รร.นร.</t>
  </si>
  <si>
    <t>รร.ชุมพลทหารเรือ ยศ.ทร.</t>
  </si>
  <si>
    <t>เกล็ดแก้ว ตำบลบางเสร่ อำเภอสัตหีบ</t>
  </si>
  <si>
    <t>ศฝท.ยศ.ทร.</t>
  </si>
  <si>
    <t>สรส.</t>
  </si>
  <si>
    <t>อำเภอพุทธมณฑล จังหวัดนครปฐม</t>
  </si>
  <si>
    <t>อศ.</t>
  </si>
  <si>
    <t>กอต.อศ.</t>
  </si>
  <si>
    <t>ถนนสุขุมวิท (กม.๑๐)</t>
  </si>
  <si>
    <t>ประภาคารหินสัมประยื้อ</t>
  </si>
  <si>
    <t>ประภาคารหินสัมประยื้อ จังหวัดชลบุรี</t>
  </si>
  <si>
    <t>ประภาคารเกาะไผ่</t>
  </si>
  <si>
    <t>ประภาคารเกาะไผ่ จังหวัดชลบุรี</t>
  </si>
  <si>
    <t>ประภาคารเกาะจวง</t>
  </si>
  <si>
    <t>ประภาคารเกาะจวง จังหวัดชลบุรี</t>
  </si>
  <si>
    <t>ประภาคารระยอง</t>
  </si>
  <si>
    <t>ประภาคารระยอง จังหวัดระยอง</t>
  </si>
  <si>
    <t>ประภาคารแหลมสิงห์</t>
  </si>
  <si>
    <t>ประภาคารแหลมสิงห์ จังหวัดตราด</t>
  </si>
  <si>
    <t>ประภาคารแหลมงอบ</t>
  </si>
  <si>
    <t>ประภาคารแหลมงอบ  จังหวัดตราด</t>
  </si>
  <si>
    <t>ประภาคารเกาะมัตโพน</t>
  </si>
  <si>
    <t>ประภาคารเกาะมัตโพน  จังหวัดชุมพร</t>
  </si>
  <si>
    <t>ประภาคารหลังสวน</t>
  </si>
  <si>
    <t>ประภาคารหลังสวน จังหวัดชุมพร</t>
  </si>
  <si>
    <t>ประภาคารเกาะปราบ</t>
  </si>
  <si>
    <t>ประภาคารเกาะปราบ จังหวัดสุราษฎร์ธานี</t>
  </si>
  <si>
    <t>ประภาคารแหลมตาชี</t>
  </si>
  <si>
    <t>ประภาคารแหลมตาชี จังหวัดปัตตานี</t>
  </si>
  <si>
    <t>ประภาคารเกาะนก</t>
  </si>
  <si>
    <t>ประภาคารเกาะนก จังหวัดชลบุรี</t>
  </si>
  <si>
    <t>ประภาคารตากใบ</t>
  </si>
  <si>
    <t>ประภาคารตากใบ จังหวัดนราธิวาส</t>
  </si>
  <si>
    <t>ประภาคารเกาะตะเภาน้อย</t>
  </si>
  <si>
    <t>ประภาคารเกาะตะเภาน้อย จังหวัดภูเก็ต</t>
  </si>
  <si>
    <t>สถานีสมุทรศาสตร์ ฐท.สส.</t>
  </si>
  <si>
    <t>สถานีสมุทรศาสตร์มหาชัย</t>
  </si>
  <si>
    <t>อำเภอมหาชัย จังหวัดสมุทรสาคร</t>
  </si>
  <si>
    <t>สถานีสมุทรศาสตร์หัวหิน</t>
  </si>
  <si>
    <t>อำเภอหัวหิน จังหวัดประจวบคีรีขันธ์</t>
  </si>
  <si>
    <t>ประภาคารแหลมพรหมเทพ</t>
  </si>
  <si>
    <t>ประภาคารแหลมพรหมเทพ จังหวัดภูเก็ต</t>
  </si>
  <si>
    <t>อศ. (กคม.อศ. และกระโจมไฟ)</t>
  </si>
  <si>
    <t>ที่ตั้งเกาะและชายฝั่งต่าง ๆ</t>
  </si>
  <si>
    <t>สก.ทร.</t>
  </si>
  <si>
    <t>ท่าราชวรดิฐ</t>
  </si>
  <si>
    <t>อาคารพักส่วนกลางทุ่งมหาเมฆ</t>
  </si>
  <si>
    <t>ทุ่งมหาเมฆ</t>
  </si>
  <si>
    <t>อาคารพักส่วนกลางบางนา</t>
  </si>
  <si>
    <t>อาคารพักส่วนกลางบุคคโล</t>
  </si>
  <si>
    <t>รพ.สมเด็จพระปิ่นเกล้า</t>
  </si>
  <si>
    <t>อาคารพักส่วนกลางกองทราย</t>
  </si>
  <si>
    <t>อาคารพักส่วนกลางสวนอนันต์</t>
  </si>
  <si>
    <t>ศูนย์เกษตรกรรมฯ โยทะกา</t>
  </si>
  <si>
    <t>ตำบลบางน้ำเปรี้ยว จังหวัดฉะเชิงเทรา และอำเภอองค์รักษ์ จังหวัดนครนายก</t>
  </si>
  <si>
    <t>ศูนย์เกษตรกรรมฯ บางพระ</t>
  </si>
  <si>
    <t>อำเภอบางพระ จังหวัดชลบุรี</t>
  </si>
  <si>
    <t>อาคารพักส่วนกลางสุขสวัสดิ์</t>
  </si>
  <si>
    <t>ซ.สุขสวัสดิ์ ๒๖</t>
  </si>
  <si>
    <t>สนามกีฬาภูติอนันต์และอาคารสุริยมณฑล</t>
  </si>
  <si>
    <t>สนามกีฬาภูติอนันต์ - ซอยแบริ่ง</t>
  </si>
  <si>
    <t>วศ.ทร.</t>
  </si>
  <si>
    <t>พุทธมณฑล สาย ๓</t>
  </si>
  <si>
    <t>สวพ.ทร.</t>
  </si>
  <si>
    <t>บก.นปข.</t>
  </si>
  <si>
    <t>อำเภอเมือง จังหวัดนครพนม</t>
  </si>
  <si>
    <t>สน.เรือ อ.เชียงคาน</t>
  </si>
  <si>
    <t>อำเภอเชียงคาน จังหวัดเลย</t>
  </si>
  <si>
    <t>สน.เรือ อ.สังคม</t>
  </si>
  <si>
    <t>อำเภอสังคม จังหวัดหนองคาย</t>
  </si>
  <si>
    <t>บก.นปข. เขตหนองคาย</t>
  </si>
  <si>
    <t>อำเภอศรีเชียงใหม่ จังหวัดหนองคาย</t>
  </si>
  <si>
    <t>สน.เรือ เมืองหนองคาย</t>
  </si>
  <si>
    <t>อำเภอเมือง จังหวัดหนองคาย</t>
  </si>
  <si>
    <t>สน.เรือ รัตนวาปี</t>
  </si>
  <si>
    <t>อำเภอรัตนวาปี จังหวัดหนองคาย</t>
  </si>
  <si>
    <t>สน.เรือ บึงกาฬ</t>
  </si>
  <si>
    <t>อำเภอบึงกาฬ จังหวัดหนองคาย</t>
  </si>
  <si>
    <t>สน.เรือ บ้านแพง</t>
  </si>
  <si>
    <t>อำเภอบ้านแพง จังหวัดนครพนม</t>
  </si>
  <si>
    <t>สน.เรือ ธาตุพนม</t>
  </si>
  <si>
    <t>อำเภอธาตพนม จังหวัดนครพนม</t>
  </si>
  <si>
    <t>สน.เรือ เมืองมุกดาหาร</t>
  </si>
  <si>
    <t>อำเภอเมือง มุกดาหาร</t>
  </si>
  <si>
    <t>บก.นปข. เขตอุบลราชธานี</t>
  </si>
  <si>
    <t>อำเภอเขมราฐ จังหวัดอุบลราชธานี</t>
  </si>
  <si>
    <t>สน.เรือ อ.โขงเจียม</t>
  </si>
  <si>
    <t>อำเภอโขงเจียม จังหวัดอุบลราชธานี</t>
  </si>
  <si>
    <t>บก.นปข. เขตเชียงราย</t>
  </si>
  <si>
    <t>อำเภอเชียงแสน จังหวัดเชียงราย</t>
  </si>
  <si>
    <t>สน.เรือ อ.เชียงของ</t>
  </si>
  <si>
    <t>อำเภอเชียงของ จังหวัดเชียงราย</t>
  </si>
  <si>
    <t>กปช.จต.</t>
  </si>
  <si>
    <t>รหัสหน่วย2</t>
  </si>
  <si>
    <t>บก.กลน.กร.</t>
  </si>
  <si>
    <t>คลังพลาธิการ</t>
  </si>
  <si>
    <t>คลังสรรพาวุธ</t>
  </si>
  <si>
    <t>ห้องรับประทานอาหาร</t>
  </si>
  <si>
    <t>แปลงกระแสไฟฟ้า</t>
  </si>
  <si>
    <t>ที่จอดรถ</t>
  </si>
  <si>
    <t>โรงจอดรถและกระซับ ขส.กลน.กร.</t>
  </si>
  <si>
    <t>สโมสร</t>
  </si>
  <si>
    <t>ห้องน้ำรวม</t>
  </si>
  <si>
    <t>ร้านขายอาหาร</t>
  </si>
  <si>
    <t>โรงพลศึกษา</t>
  </si>
  <si>
    <t>กท 2150 - 1003 (เดิม)</t>
  </si>
  <si>
    <t>กท 2150 - 3003 (เดิม)</t>
  </si>
  <si>
    <t>กท 2150 - 4003 (เดิม)</t>
  </si>
  <si>
    <t>กท 2150 - 3001 (เดิม)</t>
  </si>
  <si>
    <t>กท 2150 - 3002 (เดิม)</t>
  </si>
  <si>
    <t>กท 2150 - 3006 (เดิม)</t>
  </si>
  <si>
    <t>กท 2150 - 3005 (เดิม)</t>
  </si>
  <si>
    <t>กท 2150 - 4001 (เดิม)</t>
  </si>
  <si>
    <t>กท 2150 - 4002 (เดิม)</t>
  </si>
  <si>
    <t>กท 2150 - 3004 (เดิม)</t>
  </si>
  <si>
    <t>ก่อสร้างใหม่</t>
  </si>
  <si>
    <t>คอนกรีต 3 ชั้น</t>
  </si>
  <si>
    <t>คอนกรีต ชั้นเดียว</t>
  </si>
  <si>
    <t>โครงเหล็กหลังคากระเบื้อง</t>
  </si>
  <si>
    <t>อาคารพักนายทหารสัญญาบัตร</t>
  </si>
  <si>
    <t>บ้าพักรับรอง ผบ.กลน.กร.</t>
  </si>
  <si>
    <t>บ้าพักรับรอง รอง ผบ.กลน.กร.</t>
  </si>
  <si>
    <t>ร้อย บก.กลน.กร. และกราบพักทหาร</t>
  </si>
  <si>
    <t>ก่องช่าง กลน.กร. และกราบพักทหาร</t>
  </si>
  <si>
    <t>คอนกรีต 2 ชั้น</t>
  </si>
  <si>
    <t>2 ชั้น ชั้นล่างเป็นคอนกรีต ชั้นบนเป็นไม้</t>
  </si>
  <si>
    <t>กท 2150 - 1002 (เดิมเป็นกราบพักทหาร)</t>
  </si>
  <si>
    <t>บก.หมวดเรือที่ 3 กลน.กร.</t>
  </si>
  <si>
    <t>บก.ฉก.กร.401 และที่พักกำลังพล</t>
  </si>
  <si>
    <t>บก.มป.14 และที่พักกำลังพล</t>
  </si>
  <si>
    <t>บก.นชภ.2 และที่พักกำลังพล</t>
  </si>
  <si>
    <t>ที่พักกำลังพล (มป.14)</t>
  </si>
  <si>
    <t>รายละเอียดประเภท</t>
  </si>
  <si>
    <t>พ.ศ.ที่สร้างเสร็จ</t>
  </si>
  <si>
    <t>รหัสประเภทสินทรัพย์</t>
  </si>
  <si>
    <t>หมายเลขทะเบียนครุภัณฑ์</t>
  </si>
  <si>
    <t>รหัสศูนย์ต้นทุน</t>
  </si>
  <si>
    <t>ภาพถ่าย</t>
  </si>
  <si>
    <t>ประวัติโดยสังเขป</t>
  </si>
  <si>
    <t>เป็นอาคารของ กยพ.ทร.เดิม</t>
  </si>
  <si>
    <t>กท 2150 - 8001 (เดิมเป็น ร้อย.บก.กยพ.กร.)</t>
  </si>
  <si>
    <t>กท 2150 - 8002 (เดิมเป็น กองช่าง กยก.กร.)</t>
  </si>
  <si>
    <t>lat. / Long.</t>
  </si>
  <si>
    <t>3100</t>
  </si>
  <si>
    <t>บก.อธบ.อร.</t>
  </si>
  <si>
    <t>556040000</t>
  </si>
  <si>
    <t>13.74992 / 100.48526</t>
  </si>
  <si>
    <t>อาคารไม้ถาวร 2 ชั้น 14 ห้อง 16*40*7 เมตร</t>
  </si>
  <si>
    <t>พิพิธภัณฑ์อู่เรือหลวง</t>
  </si>
  <si>
    <t>12060700</t>
  </si>
  <si>
    <t>13.75004 / 100.48629</t>
  </si>
  <si>
    <t>อาคารไม้ถาวร 2 ชั้น 4 ห้อง 20.5*33.5*7 เมตร</t>
  </si>
  <si>
    <t>บก.กงน.อธบ.อร.</t>
  </si>
  <si>
    <t>สิ่งก่อสร้างเป็นเหล็ก 1 ชั้น 6 ห้อง 16.5*42.2*7 เมตร</t>
  </si>
  <si>
    <t>13.75046 / 100.48488</t>
  </si>
  <si>
    <t>บก.แผนกโรงงานเรือเหล็ก กงน.อธบ.อร.</t>
  </si>
  <si>
    <t>สิ่งก่อสร้างเป็นเหล็ก 3 ชั้น 13 ห้อง 19.3*116.1*10 เมตร</t>
  </si>
  <si>
    <t>13.75118 / 100.48593</t>
  </si>
  <si>
    <t>บก.แผนกโรงงานไฟฟ้า กงน.อธบ.อร.</t>
  </si>
  <si>
    <t>สิ่งก่อสร้างเป็นเหล็ก 2 ชั้น 12 ห้อง 16*50.1*8 เมตร</t>
  </si>
  <si>
    <t>13.74976 / 1.. 48508</t>
  </si>
  <si>
    <t>009</t>
  </si>
  <si>
    <t>แผนกบริการ ธก.อร.</t>
  </si>
  <si>
    <t>สิ่งก่อสร้างเป็นคอนกรีต 1 ชั้น 1 ห้อง 20.2*32.5*4 เมตร</t>
  </si>
  <si>
    <t>13.75089 / 100.48428</t>
  </si>
  <si>
    <t>011</t>
  </si>
  <si>
    <t>กคภ.กพช.อร.</t>
  </si>
  <si>
    <t>สิ่งก่อสร้างเป็นคอนกรีต 2 ชั้น 13 ห้อง 20*21.6*7 เมตร</t>
  </si>
  <si>
    <t>13.75016 / 100.48520</t>
  </si>
  <si>
    <t>แผนกพัสดุการช่าง กผป.อธบ.อร.</t>
  </si>
  <si>
    <t>13.74977 / 100.48543</t>
  </si>
  <si>
    <t>รง.เครื่องกล แผนกโรงงานเครื่องกล กงน.อธบ.อร.</t>
  </si>
  <si>
    <t>สิ่งก่อสร้างเป็นอาคารเหล็กถาวร 1 ชั้น 4 ห้อง 41.3*74.6*8 เมตร</t>
  </si>
  <si>
    <t>13.74989 / 100.48588</t>
  </si>
  <si>
    <t>รง.หล่อหลอมและไม้แบบ แผนกโรงงานเครื่องกล กงน.อธบ.อร.</t>
  </si>
  <si>
    <t>สิ่งก่อสร้างเป็นอาคารเหล็กถาวร 1 ชั้น 4 ห้อง 31*73*8 เมตร</t>
  </si>
  <si>
    <t>13.74968 / 100.48458</t>
  </si>
  <si>
    <t>รง.ปรับซ่อมเครื่องยนต์ แผนกโรงงานเครื่องกล กงน.อธบ.อร.</t>
  </si>
  <si>
    <t>สิ่งก่อสร้างเป็นอาคารเหล็กถาวร 1 ชั้น 4 ห้อง 29*42*8 เมตร</t>
  </si>
  <si>
    <t>13.75033 / 100.48616</t>
  </si>
  <si>
    <t>รง.โลหะแผ่น แผนกโรงงานเรือเหล็ก กงน.อธบ.อร.</t>
  </si>
  <si>
    <t>สิ่งก่อสร้างเป็นอาคารเหล็กถาวร 1 ชั้น 3 ห้อง 25.7*30.4*8 เมตร</t>
  </si>
  <si>
    <t>13.75061 / 100.48546</t>
  </si>
  <si>
    <t>010</t>
  </si>
  <si>
    <t>รง.ช่างท่อ แผนกโรงงานเรือเหล็ก กงน.อธบ.อร.</t>
  </si>
  <si>
    <t>สิ่งก่อสร้างเป็นอาคารเหล็กถาวร 1 ชั้น 2 ห้อง 20*30.9*8 เมตร</t>
  </si>
  <si>
    <t>13.75068 / 100.48575</t>
  </si>
  <si>
    <t>อาคารเก็บอุปกรณ์เรือผลักดันน้ำ กงน.อธบ.อร.</t>
  </si>
  <si>
    <t>สิ่งก่อสร้างเป็นอาคารเหล็กถาวร 1 ชั้น 1 ห้อง 21*25*8 เมตร</t>
  </si>
  <si>
    <t>13.75034 / 100.48510</t>
  </si>
  <si>
    <t>012</t>
  </si>
  <si>
    <t>อาคารขยายแบบ รง.ต่อเรือเหล็ก แผนกโรงงานเรือเหล็ก กงน.อธบ.อร.</t>
  </si>
  <si>
    <t>สิ่งก่อสร้างเป็นอาคารไม้ถาวร 2 ชั้น 3 ห้อง 12.5*38.5*7 เมตร</t>
  </si>
  <si>
    <t>13.75118 / 100.48540</t>
  </si>
  <si>
    <t>013</t>
  </si>
  <si>
    <t>รง.ช่างต่อเรือไม้และครุภัณฑ์เรือ แผนกโรงงานเบ็ดเตล็ด กงน.อธบ.อร.</t>
  </si>
  <si>
    <t>สิ่งก่อสร้างเป็นอาคารไม้ถาวร 2 ชั้น 3 ห้อง 121.3*35.3*7 เมตร</t>
  </si>
  <si>
    <t>13.75140 / 100.48593</t>
  </si>
  <si>
    <t>014</t>
  </si>
  <si>
    <t>รง.ยาง แผนกโรงงานเครื่องกล กงน.อธบ.อร.</t>
  </si>
  <si>
    <t>สิ่งก่อสร้างเป็นอาคารเหล็กถาวร 1 ชั้น 2 ห้อง 14*41*8 เมตร</t>
  </si>
  <si>
    <t>13.75015 / 100.48594</t>
  </si>
  <si>
    <t>รง.ช่างสี แผนกโรงงานเบ็ตเตล็ด กงน.อธบ.อร.</t>
  </si>
  <si>
    <t>สิ่งก่อสร้างเป็นอาคารเหล็กถาวร 2 ชั้น 3 ห้อง 17*31.7*7 เมตร</t>
  </si>
  <si>
    <t>13.75059 / 100.48471</t>
  </si>
  <si>
    <t>016</t>
  </si>
  <si>
    <t>รง.ช่างเย็บ แผนกโรงงานเบ็ตเตล็ต กงน.อธบ.อร.</t>
  </si>
  <si>
    <t>สิ่งก่อสร้างเป็นอาคารถาวร 1 ชั้น 2 ห้อง 31*33*7 เมตร</t>
  </si>
  <si>
    <t>13.75050 / 100.48447</t>
  </si>
  <si>
    <t>017</t>
  </si>
  <si>
    <t>รง.เชือกรอกและการอู่ แผนกโรงงานเบ็ตเตล็ด กงน.อธบ.อร.</t>
  </si>
  <si>
    <t>สิ่งก่อสร้างเป็นอาคารถาวร 1 ชั้น 2 ห้อง 16*49*7 เมตร</t>
  </si>
  <si>
    <t>13.75073 / 100.48629</t>
  </si>
  <si>
    <t>021</t>
  </si>
  <si>
    <t>รง.ชุบโลหะ แผนกโรงงานไฟฟ้า กงน.อธบ.อร.</t>
  </si>
  <si>
    <t>สิ่งก่อสร้างเป็นอาคารถาวร 1 ชั้น 6 ห้อง 16*18*7 เมตร</t>
  </si>
  <si>
    <t>13.75017 / 100.48476</t>
  </si>
  <si>
    <t>025</t>
  </si>
  <si>
    <t>อาคารอเนกประสงค์</t>
  </si>
  <si>
    <t>สิ่งก่อสร้างเป็นอาคารคอนกรีต 4 ชั้น 18 ห้อง 27.8*52*12 เมตร</t>
  </si>
  <si>
    <t>13.75156 / 100.48440</t>
  </si>
  <si>
    <t>บก.ส่วนสนับสนุน อธบ.อร.</t>
  </si>
  <si>
    <t>สิ่งก่อสร้างเป็นอาคารคอนกรีต 2 ชั้น 10 ห้อง14*18.5*7 เมตร</t>
  </si>
  <si>
    <t>13.75032 / 100.48529</t>
  </si>
  <si>
    <t>อาคารพักอาศัย อธบ.อร. (บ้านขมิ้น)</t>
  </si>
  <si>
    <t>สิ่งก่อสร้างเป็นอาคารคอนกรีต 5 ชั้น 56 ห้อง 24*46*15 เมตร</t>
  </si>
  <si>
    <t>12050100</t>
  </si>
  <si>
    <t>13.75178 / 100.48387</t>
  </si>
  <si>
    <t>โบสถ์วัดวงศมูลวิหาร</t>
  </si>
  <si>
    <t>สิ่งก่อสร้างเป็นอาคารคอนกรีต 1 ชั้น 1 ห้อง 14.4*22.9*8 เมตร</t>
  </si>
  <si>
    <t>13.74955 / 100.48525</t>
  </si>
  <si>
    <t>สิ่งก่อสร้างเป็นอาคารคอนกรีตเสริมเหล็ก 25*164*5.6 เมตร</t>
  </si>
  <si>
    <t>13.75090 / 100.48567</t>
  </si>
  <si>
    <t>อู่แห้งหมายเลข 2 อธบ.อร.</t>
  </si>
  <si>
    <t>อู่แห้งหมายเลข 1 อธบ.อร.</t>
  </si>
  <si>
    <t>สิ่งก่อสร้างเป็นอาคารคอนกรีตเสริมเหล็ก 17*14*5.6.6 เมตร</t>
  </si>
  <si>
    <t>13.74967 / 100.48617</t>
  </si>
  <si>
    <t>กลน.กร.</t>
  </si>
  <si>
    <t>อาคารพักนายทหารชั้นประทวน</t>
  </si>
  <si>
    <t>4170</t>
  </si>
  <si>
    <t>อาคาร บก.รร.นร.</t>
  </si>
  <si>
    <t>อาคาร คสล. 3 ชั้น 23*145*15 จำนวน 35 ห้อง</t>
  </si>
  <si>
    <t>13-36-33.7 / 100-35-37.6</t>
  </si>
  <si>
    <t>อาคารเรียน 10 อาคารเรียนรวม</t>
  </si>
  <si>
    <t>อาคาร คสล. 4 ชั้น</t>
  </si>
  <si>
    <t>13-36-40.6 / 100-35-29.7</t>
  </si>
  <si>
    <t>อาคารเรียน 9 อาคารทดลองวิศวกรรมและอิเล็กทรอนิกส์</t>
  </si>
  <si>
    <t>อาคาร คสล. 2 ชั้น</t>
  </si>
  <si>
    <t>13-36-41.3 / 100-35-27.4</t>
  </si>
  <si>
    <t>008</t>
  </si>
  <si>
    <t>อาคารเรียน 9 อาคารทดลองวิศวกรรมเครื่องกลเรือ</t>
  </si>
  <si>
    <t>อาคาร คสล. 1 ชั้น</t>
  </si>
  <si>
    <t>13-36-41.7 / 100-35-29.5</t>
  </si>
  <si>
    <t>อาคารเรียน 6 อาคารทดลองวิศวกรรมเครื่องกลเรือ</t>
  </si>
  <si>
    <t xml:space="preserve">อาคาร คสล. 5 ชั้น  </t>
  </si>
  <si>
    <t>13-36-42.2 / 100-31-31.8</t>
  </si>
  <si>
    <t>อาคารเรียน 5</t>
  </si>
  <si>
    <t xml:space="preserve">อาคาร คสล. 2 ชั้น  </t>
  </si>
  <si>
    <t>13-36-39.8 / 100-35-33.1</t>
  </si>
  <si>
    <t>อาคารเรียน 3</t>
  </si>
  <si>
    <t xml:space="preserve">อาคาร คสล. 3 ชั้น  </t>
  </si>
  <si>
    <t>13-36-35.8 / 100-35-32.2</t>
  </si>
  <si>
    <t>อาคารเรียน 1 หอดาราศาสตร์</t>
  </si>
  <si>
    <t>13-36-35.5 / 100-35-33.9</t>
  </si>
  <si>
    <t>อาคารเรียน 11 อาคารเครื่องฝึกจำลองการเดินเรือ</t>
  </si>
  <si>
    <t>13-36-36.8 / 100-35-32.7</t>
  </si>
  <si>
    <t>อาคารโรงอาหาร 1</t>
  </si>
  <si>
    <t xml:space="preserve">อาคาร คสล. 1 ชั้น  </t>
  </si>
  <si>
    <t>13-36-24.7 / 100-35-41.6</t>
  </si>
  <si>
    <t>13-36-24.4 / 100-35-42.7</t>
  </si>
  <si>
    <t>อาคารโรงอาหาร 2</t>
  </si>
  <si>
    <t>อาคารฝ่ายบริการ และที่ทำการกองเครื่องช่วยการศึกษา</t>
  </si>
  <si>
    <t>13-36-36.6 / 100-35-31</t>
  </si>
  <si>
    <t>อาคารโรงจอดรถ 1 และที่ทำการแผนกขนส่งและดับเพลิง</t>
  </si>
  <si>
    <t>13-36-43.9 / 100-35-27.3</t>
  </si>
  <si>
    <t>อาคารสโมสรสัญญาบัตร รร.นร.</t>
  </si>
  <si>
    <t>13-36-43.2 / 100-35-22.4</t>
  </si>
  <si>
    <t>026</t>
  </si>
  <si>
    <t>อาคารโรงจอดรถ 2</t>
  </si>
  <si>
    <t>13-36-45.5 / 100-35-27.9</t>
  </si>
  <si>
    <t>000</t>
  </si>
  <si>
    <t>อาคารโรงพยาบาล รร.นร. (หลังใหม่)</t>
  </si>
  <si>
    <t>13-36-45.3 / 100-35-25.1</t>
  </si>
  <si>
    <t>อาคารโรงนอนนักเรียนนายเรือ น.02</t>
  </si>
  <si>
    <t>13-36-30 / 100-35-40.8</t>
  </si>
  <si>
    <t>อาคารโรงนอนนักเรียนนายเรือ น.03</t>
  </si>
  <si>
    <t>13-36-27.8 / 100-35-41.6</t>
  </si>
  <si>
    <t>อาคารโรงนอนนักเรียนนายเรือ น.04</t>
  </si>
  <si>
    <t>13-36-26.2 / 100-35-40.7</t>
  </si>
  <si>
    <t>007</t>
  </si>
  <si>
    <t>อาคารโรงนอนนักเรียนนายเรือ น.05</t>
  </si>
  <si>
    <t>13-36-21.7 / 100-35-42</t>
  </si>
  <si>
    <t>อาคารโรงพละศึกษา 1</t>
  </si>
  <si>
    <t>13-36-44.4 / 100-35-33.7</t>
  </si>
  <si>
    <t>อาคารโรงพละศึกษา 2</t>
  </si>
  <si>
    <t>13-36-43.6 / 100-35-31.3</t>
  </si>
  <si>
    <t>อาคารพักนายทหารสัญญาบัตร BOQ</t>
  </si>
  <si>
    <t>13-36-46.1 / 100-35-25.1</t>
  </si>
  <si>
    <t>อาคารคลังการเรือ</t>
  </si>
  <si>
    <t>อาคาร คสล. 1 ชั้น 1 หลัง และ 1 ชั้น 3 หลัง</t>
  </si>
  <si>
    <t>13-36-38.8 / 100-35-27.2</t>
  </si>
  <si>
    <t>อนุสรณ์สถานเรือหลวงธนบุรี</t>
  </si>
  <si>
    <t>อาคาร คสล.</t>
  </si>
  <si>
    <t>13-36-34.4 / 100-35-33.1</t>
  </si>
  <si>
    <t>อาคาร 2 แฟลตสัญญาบัตร</t>
  </si>
  <si>
    <t>13-36-36.9 / 100-35-59</t>
  </si>
  <si>
    <t>อาคาร 1 แฟลตสัญญาบัตร</t>
  </si>
  <si>
    <t>13-36-37.3 / 100-35-57.7</t>
  </si>
  <si>
    <t>อาคาร 3 แฟลตสัญญาบัตร</t>
  </si>
  <si>
    <t>13-36-38.2 / 100-35-56.7</t>
  </si>
  <si>
    <t>อาคาร 4 แฟลตประทวน</t>
  </si>
  <si>
    <t>13-36-38.3 / 100-35-59.7</t>
  </si>
  <si>
    <t>อาคาร 5 แฟลตประทวน</t>
  </si>
  <si>
    <t>13-36-39- / 100-35-58.8</t>
  </si>
  <si>
    <t>อาคาร 6 แฟลตประทวน</t>
  </si>
  <si>
    <t>13-36-38 / 100-35-53.4</t>
  </si>
  <si>
    <t>อาคารเรือนแถวที่ 1 (เรือนแถวประทวน 5 ครอบครัว)</t>
  </si>
  <si>
    <t>อาคารถาวร 2 ชั้น ไม้มุงกระเบื้อง</t>
  </si>
  <si>
    <t>13-36-42.1 / 100-35-50.6</t>
  </si>
  <si>
    <t>อาคารเรือนแถวที่ 2 (เรือนแถวประทวน 5 ครอบครัว)</t>
  </si>
  <si>
    <t>13-36-41.2 / 100-35-51</t>
  </si>
  <si>
    <t>อาคารเรือนแถวที่ 6 (เรือนแถวประทวน 5 ครอบครัว)</t>
  </si>
  <si>
    <t>13-36-41.7 / 100-35-53.4</t>
  </si>
  <si>
    <t>อาคารเรือนแถวที่ 8 (เรือนแถวประทวน 5 ครอบครัว)</t>
  </si>
  <si>
    <t>13-36-41.4 / 100-35-53.8</t>
  </si>
  <si>
    <t>อาคารเรือนแถวที่ 3 (เรือนแถวประทวน 10 ครอบครัว)</t>
  </si>
  <si>
    <t>13-36-41.5 / 100-35-51.7</t>
  </si>
  <si>
    <t>อาคารเรือนแถวที่ 4 (เรือนแถวประทวน 10 ครอบครัว)</t>
  </si>
  <si>
    <t>13-36-41.1 / 100-35-52.1</t>
  </si>
  <si>
    <t>อาคารเรือนแถวที่ 5 (เรือนแถวประทวน 10 ครอบครัว)</t>
  </si>
  <si>
    <t>13-36-40.7 / 100-35-52.5</t>
  </si>
  <si>
    <t>อาคารเรือนแถวที่ 7 (เรือนแถวประทวน 10 ครอบครัว)</t>
  </si>
  <si>
    <t>13-36-40.5 / 100-35-53.2</t>
  </si>
  <si>
    <t>อาคารเรือนแถวที่ 9 (เรือนแถวประทวน 10 ครอบครัว)</t>
  </si>
  <si>
    <t>13-.36-40.3 / 100-35-53.6</t>
  </si>
  <si>
    <t>อาคารเรือนแถวที่ 10 (เรือนแถวประทวน 10 ครอบครัว)</t>
  </si>
  <si>
    <t>13-36-41.4 / 100-35-54.5</t>
  </si>
  <si>
    <t>อาคารเรือนแถวที่ 11 (เรือนแถวประทวน 10 ครอบครัว)</t>
  </si>
  <si>
    <t>13-36-39.6 / 100-35-54.2</t>
  </si>
  <si>
    <t>อาคารเรือนแถวที่ 12 (เรือนแถวประทวน 10 ครอบครัว)</t>
  </si>
  <si>
    <t>13-36-40.8 / 100-35-55.1</t>
  </si>
  <si>
    <t>13-36-39.2 / 100-35-54.6</t>
  </si>
  <si>
    <t>อาคารเรือนแถวที่ 14 (เรือนแถวประทวน 10 ครอบครัว)</t>
  </si>
  <si>
    <t>อาคารเรือนแถวที่ 13 (เรือนแถวประทวน 10 ครอบครัว)</t>
  </si>
  <si>
    <t>018</t>
  </si>
  <si>
    <t>13-36-40.3 / 100-35-55.5</t>
  </si>
  <si>
    <t>อาคาร ร้อย.รปภ.ที่ 6 และกราบพักทหาร</t>
  </si>
  <si>
    <t>13-36-34.7 / 100-35-55.5</t>
  </si>
  <si>
    <t>1 / 0</t>
  </si>
  <si>
    <t>1700</t>
  </si>
  <si>
    <t>กราบพักทหาร กองบังคับการป้อมพระจุลจอมเกล้า</t>
  </si>
  <si>
    <t>กราบพักทหาร แผนกขนส่ง ปจปร.ฐท.กท.</t>
  </si>
  <si>
    <t>กราบพักทหาร แผนกบริการ ปจปร.ฐท.กท.</t>
  </si>
  <si>
    <t>ป้อมปืนเสือหมอบ ปจปร.ฐท.กท.</t>
  </si>
  <si>
    <t>ป้อมปืน ป้อมผีเสื้อสมุทร</t>
  </si>
  <si>
    <t>แผนกบริการ ปจปร.ฐท.กท.</t>
  </si>
  <si>
    <t>พระบรมราชานุสาวรีย์ พระบาทสมเด็จพระจุลจอมเกล้าเจ้าอยู่หัว รัชกาลที่ 5</t>
  </si>
  <si>
    <t>โรงจอดรถ กองบังคับการป้อมพระจุลจอมเกล้า</t>
  </si>
  <si>
    <t>โรงจอดรถ แผนกขนส่ง ปจปร.ฐท.กท.</t>
  </si>
  <si>
    <t>อาคารโรงประกอบเลี้ยง มว.พลาธิการ แผนกบริการ ปจปร.ฐท.กท.</t>
  </si>
  <si>
    <t>ศาลพระนเรศ – พระนารายณ์</t>
  </si>
  <si>
    <t>อาคารสโมสร ๑ ปจปร.ฐท.กท.</t>
  </si>
  <si>
    <t>เสาธง ป้อมพระจุลจอมเกล้า</t>
  </si>
  <si>
    <t>อาคารที่พักอาศัยส่วนกลาง ทร. พื้นที่ป้อมพระจุลจอมเกล้า</t>
  </si>
  <si>
    <t>ห้องน้ำ – ห้องส้วม บริเวณอุทยานประวัติศาสตร์ทหารเรือ ป้อมพระจุลจอมเกล้า</t>
  </si>
  <si>
    <t>ห้องนิทรรศการป้อมพระจุลจอมเกล้า</t>
  </si>
  <si>
    <t>อาคารกองบังคับการป้อมพระจุลจอมเกล้า ฐานทัพเรือกรุงเทพ</t>
  </si>
  <si>
    <t>คลังทุ่นระเบิด ป้อมผีเสื้อสมุทร</t>
  </si>
  <si>
    <t>อาคารที่พักเจ้าหน้าที่ป้อมผีเสื้อสมุทร</t>
  </si>
  <si>
    <t>อาคารแผนกขนส่ง ปจปร.ฐท.กท.</t>
  </si>
  <si>
    <t>พิพิธภัณฑ์ ป้อมผีเสื้อสมุทร</t>
  </si>
  <si>
    <t>อาคารศูนย์การเรียนรู้อนุรักษ์ป่าชายเลน (อาคารรับรองฐานทัพเรือกรุงเทพ ๑)</t>
  </si>
  <si>
    <t>อาคารศูนย์บริการนักท่องเที่ยว ปจปร.ฐท.กท.</t>
  </si>
  <si>
    <t>เงินนอก งป.</t>
  </si>
  <si>
    <t>อาคารอเนกประสงค์ ปจปร.ฐท.กท.</t>
  </si>
  <si>
    <t>อุทยานประวัติศาสตร์ทหารเรือ ป้อมพระจุลจอมเกล้า</t>
  </si>
  <si>
    <t>อ้างอิง</t>
  </si>
  <si>
    <t>2330</t>
  </si>
  <si>
    <t>อาคาร บก.รจ.ฐท.กท.</t>
  </si>
  <si>
    <t>กราบพักทหาร รจ.ฐท.กท.</t>
  </si>
  <si>
    <t>เรือนพักผู้ต้องขังแดน ๒</t>
  </si>
  <si>
    <t>เรือนพักผู้ต้องขังแดน ๑</t>
  </si>
  <si>
    <t>กองกิจการพิเศษฐานทัพเรือกรุงเทพ</t>
  </si>
  <si>
    <t>บก.กอง รปภ.ฐท.กท.</t>
  </si>
  <si>
    <t xml:space="preserve">ร้อย.บก.ฯ/ตอนสูทกรรม </t>
  </si>
  <si>
    <t>ตอนขนส่ง/หน่วยฝึกทหารใหม่</t>
  </si>
  <si>
    <t>ร้อย.รปภ.ที่ 3</t>
  </si>
  <si>
    <t>ร้อย.รปภ.ที่ 5</t>
  </si>
  <si>
    <t>ร้อย.รปภ.ที่ 6</t>
  </si>
  <si>
    <t>ร้อย.รปภ.ที่ 7</t>
  </si>
  <si>
    <t>ดย.ทร.ฐท.กท.</t>
  </si>
  <si>
    <t>2300</t>
  </si>
  <si>
    <t>กองดุริยางค์ทหารเรือ</t>
  </si>
  <si>
    <t>โรงเรียนดุริยางค์</t>
  </si>
  <si>
    <t>หมวดสัญญาณแตรเดี่ยว</t>
  </si>
  <si>
    <t>กองขนส่ง ฐท.กท.</t>
  </si>
  <si>
    <t>แผนกดับเพลิง กขส.ฐท.กท.</t>
  </si>
  <si>
    <t>40-50ปี</t>
  </si>
  <si>
    <t>อาคารโรงพลศึกษา 2</t>
  </si>
  <si>
    <t>อาคารโรงพลศึกษา 1 ราชนาวี</t>
  </si>
  <si>
    <t>สนามแบต 5 คอร์ต</t>
  </si>
  <si>
    <t>บ.อำนวยพล จก.</t>
  </si>
  <si>
    <t>โรงพลฯ</t>
  </si>
  <si>
    <t>หจก.ศรีเจริญชัยพานิชย์</t>
  </si>
  <si>
    <t>อาคารที่พักนักกีฬาสัญญาบัตร (ตึกรุ่งอรุณ)</t>
  </si>
  <si>
    <t>2 ชั้น 16 ห้อง</t>
  </si>
  <si>
    <t>16 ห้อง</t>
  </si>
  <si>
    <t>หจก..สิงห์ไทย เฟอร์นิเจอร์</t>
  </si>
  <si>
    <t>อาคารที่พักประทวน 2</t>
  </si>
  <si>
    <t>3 ชั้น 6 ห้อง</t>
  </si>
  <si>
    <t>6 ห้อง</t>
  </si>
  <si>
    <t>อาคารที่พักประทวน 1</t>
  </si>
  <si>
    <t>1 ห้อง</t>
  </si>
  <si>
    <t>กราบพัก 2 ชั้น</t>
  </si>
  <si>
    <t>อาคารเอนกประสงค์ สนามกีฬาภูติอนันต์ 2</t>
  </si>
  <si>
    <t>อาคารสำนักงาน</t>
  </si>
  <si>
    <t>อาคารโรงพลศึกษา สนามกีฬาภูติอนันต์ 2</t>
  </si>
  <si>
    <t>บ.วันชัย 1992</t>
  </si>
  <si>
    <t>5210</t>
  </si>
  <si>
    <t xml:space="preserve">---- </t>
  </si>
  <si>
    <t>5 ชั้น ถุนโล่ง</t>
  </si>
  <si>
    <t>ป.(5) หมายเลข 73</t>
  </si>
  <si>
    <t>ป.(5) หมายเลข 75</t>
  </si>
  <si>
    <t>ป.(5) หมายเลข 81</t>
  </si>
  <si>
    <t>ป.(5) หมายเลข 83</t>
  </si>
  <si>
    <t>ป.(5) หมายเลข 93</t>
  </si>
  <si>
    <t>ป.(5) หมายเลข 95</t>
  </si>
  <si>
    <t>ป.(7) หมายเลข 79</t>
  </si>
  <si>
    <t>ป.(7) หมายเลข 89</t>
  </si>
  <si>
    <t>ป.(7) หมายเลข 97</t>
  </si>
  <si>
    <t>ส.(5) หมายเลข 85</t>
  </si>
  <si>
    <t>ส.(6) หมายเลข 87</t>
  </si>
  <si>
    <t>ส.(6) หมายเลข 91</t>
  </si>
  <si>
    <t>อาคารพักสัญญาบัตรโสด</t>
  </si>
  <si>
    <t>อาคารพาณิช</t>
  </si>
  <si>
    <t>2 ชั้น</t>
  </si>
  <si>
    <t>อาคารไม้ 2 ชั้น หลังที่ 1</t>
  </si>
  <si>
    <t>อาคารไม้ 2 ชั้น หลังที่ 2</t>
  </si>
  <si>
    <t>อาคารไม้ 2 ชั้น หลังที่ 3</t>
  </si>
  <si>
    <t>อาคารสถานรับเลี้ยงเด็ก</t>
  </si>
  <si>
    <t>อาคารโรงพลศึกษา</t>
  </si>
  <si>
    <t>บ.สหพานิชและอุตสาหกรรม</t>
  </si>
  <si>
    <t>บ.บ้านเฮงก่อสร้าง</t>
  </si>
  <si>
    <t>หจก.บุญชัยก่อสร้าง</t>
  </si>
  <si>
    <t>หจก.รัตนสินก่อสร้าง</t>
  </si>
  <si>
    <t>บ.ศักดิ์ศรีเจริญกิจ</t>
  </si>
  <si>
    <t>หจก.รุ่งเจริญพร(ฮะทงหลี)</t>
  </si>
  <si>
    <t>บ.บ้วนเฮงก่อสร้าง</t>
  </si>
  <si>
    <t>บ.ตวันนาอินเตอร์คอน</t>
  </si>
  <si>
    <t>หจก.มาลัยเทพ</t>
  </si>
  <si>
    <t>13.720045 / 100.544702</t>
  </si>
  <si>
    <t>5218</t>
  </si>
  <si>
    <t>1 ชั้น</t>
  </si>
  <si>
    <t>บ.ชลนิธิ</t>
  </si>
  <si>
    <t>145/งป.2539</t>
  </si>
  <si>
    <t>อาคารพัก 1/931</t>
  </si>
  <si>
    <t>อาคารชั้นนายเรือ 2/933</t>
  </si>
  <si>
    <t>อาคารชั้นนายเรือ 3/935</t>
  </si>
  <si>
    <t>อาคารชั้นนายเรือ 4/937</t>
  </si>
  <si>
    <t>อาคารชั้นประทวน 5/939</t>
  </si>
  <si>
    <t>อาคารชั้นประทวน 6/941</t>
  </si>
  <si>
    <t>อาคารชั้นประทวน 7/943</t>
  </si>
  <si>
    <t>อาคารชั้นประทวน 8/949</t>
  </si>
  <si>
    <t>อาคารชั้นประทวน 9/951</t>
  </si>
  <si>
    <t>อาคารชั้นประทวน 10/953</t>
  </si>
  <si>
    <t>อาคารชั้นประทวน 11/955</t>
  </si>
  <si>
    <t>อาคารชั้นประทวน 12/957</t>
  </si>
  <si>
    <t>อาคารชั้นประทวน 13/959</t>
  </si>
  <si>
    <t>อาคารชั้นประทวน 14/961</t>
  </si>
  <si>
    <t>อาคารชั้นประทวน 15/963</t>
  </si>
  <si>
    <t>อาคารชั้นประทวน 16/965</t>
  </si>
  <si>
    <t>อาคารชั้นประทวน 17/967</t>
  </si>
  <si>
    <t>อาคารชั้นประทวน 18/969</t>
  </si>
  <si>
    <t>อาคารชั้นประทวน 19/971</t>
  </si>
  <si>
    <t>อาคารชั้นประทวน 20/973</t>
  </si>
  <si>
    <t>อาคารร้านค้า/945</t>
  </si>
  <si>
    <t>5219</t>
  </si>
  <si>
    <t>อาคารร้านค้า/947</t>
  </si>
  <si>
    <t>อาคารพัก 23/158</t>
  </si>
  <si>
    <t>4 ชั้น ถุนโล่ง</t>
  </si>
  <si>
    <t>5211</t>
  </si>
  <si>
    <t>อาคารพัก 24/144</t>
  </si>
  <si>
    <t>อาคารพัก 25/154</t>
  </si>
  <si>
    <t>อาคารพัก 26/146</t>
  </si>
  <si>
    <t>อาคารพัก 27/156</t>
  </si>
  <si>
    <t>อาคารพัก 29/150</t>
  </si>
  <si>
    <t>อาคารพัก 33/148</t>
  </si>
  <si>
    <t>สำนักงาน 134/48</t>
  </si>
  <si>
    <t>อาคารพัก 134/65</t>
  </si>
  <si>
    <t>อาคารพัก 134/83</t>
  </si>
  <si>
    <t>อาคารพัก 2/122</t>
  </si>
  <si>
    <t>อาคารพัก 4/124</t>
  </si>
  <si>
    <t>อาคารพัก 6/126</t>
  </si>
  <si>
    <t>อาคารพัก 8/128</t>
  </si>
  <si>
    <t>อาคารพัก 10/130</t>
  </si>
  <si>
    <t>อาคารพัก 12/132</t>
  </si>
  <si>
    <t>อาคารพัก 14/134</t>
  </si>
  <si>
    <t>อาคารพัก 16/136</t>
  </si>
  <si>
    <t>อาคารพัก 18/138</t>
  </si>
  <si>
    <t>อาคารพัก 20/140</t>
  </si>
  <si>
    <t>อาคารพัก 22/142</t>
  </si>
  <si>
    <t>อาคารพัก 1/180</t>
  </si>
  <si>
    <t>อาคารพัก 3/178</t>
  </si>
  <si>
    <t>อาคารพัก 5/176</t>
  </si>
  <si>
    <t>อาคารพัก 7/170</t>
  </si>
  <si>
    <t>อาคารพัก 9/172</t>
  </si>
  <si>
    <t>อาคารพัก 11/174</t>
  </si>
  <si>
    <t>อาคารพัก 13/168</t>
  </si>
  <si>
    <t>อาคารพัก 15/166</t>
  </si>
  <si>
    <t>อาคารพัก 17/164</t>
  </si>
  <si>
    <t>อาคารพัก 19/160</t>
  </si>
  <si>
    <t>อาคารพัก 21/162</t>
  </si>
  <si>
    <t>อาคารพัก 35/182</t>
  </si>
  <si>
    <t>อาคารพัก 37/184</t>
  </si>
  <si>
    <t>อาคารพัก 39/188</t>
  </si>
  <si>
    <t>อาคารเรือนไม้ 186</t>
  </si>
  <si>
    <t>ร้านค้าในโดม</t>
  </si>
  <si>
    <t>อาคารชัวคราว</t>
  </si>
  <si>
    <t>โดมโล่ง</t>
  </si>
  <si>
    <t>5212</t>
  </si>
  <si>
    <t>อาคารรับเลี้ยงเด็กปฐมวัย</t>
  </si>
  <si>
    <t>อาคารถาวร</t>
  </si>
  <si>
    <t>โรงสูบน้ำริมแม่น้ำเจ้าพระยา</t>
  </si>
  <si>
    <t>อาคาร 1</t>
  </si>
  <si>
    <t>5 ชั้น</t>
  </si>
  <si>
    <t>อาคาร 2</t>
  </si>
  <si>
    <t>อาคาร 3</t>
  </si>
  <si>
    <t>อาคาร 4</t>
  </si>
  <si>
    <t>อาคาร 5</t>
  </si>
  <si>
    <t>อาคาร 6</t>
  </si>
  <si>
    <t>อาคาร 7</t>
  </si>
  <si>
    <t>อาคาร 8</t>
  </si>
  <si>
    <t>อาคาร 9</t>
  </si>
  <si>
    <t>13.71495192250815 / 100.48494375720874</t>
  </si>
  <si>
    <t>บ้านพัก 2 ชั้น หลังที่ 1</t>
  </si>
  <si>
    <t>บ้านพัก 2 ชั้น หลังที่ 2</t>
  </si>
  <si>
    <t>บ้านพัก 2 ชั้น หลังที่ 3</t>
  </si>
  <si>
    <t>13.567892 / 100.561999</t>
  </si>
  <si>
    <t>รับมอบจาก กรมการปกครองส่วนกลาง ต.แหลมฟ้าผ่าฯ จำนวน 7 หลัง อาคาร 5 ชั้น 4 หลัง และบ้านพัก 2 ชั้น 3 หลัง เมื่อ 29 ธ.ค.53</t>
  </si>
  <si>
    <t>5214</t>
  </si>
  <si>
    <t>ทบ.ขึ้นทะเบียนเมื่อปี 2499 มอบคืนให้ ทร.เมื่อ 2537 ทร.มอบให้ สก.ทร.เมื่อ 2539</t>
  </si>
  <si>
    <t>13.750631 / 100.4771713</t>
  </si>
  <si>
    <t>13.752102 / 100.4809478</t>
  </si>
  <si>
    <t>อาคารพักสัญญาบัตร 80A</t>
  </si>
  <si>
    <t>อาคารพักสัญญาบัตร 80B</t>
  </si>
  <si>
    <t>อาคารพักประทวน 64A</t>
  </si>
  <si>
    <t>อาคารพักประทวน 64B</t>
  </si>
  <si>
    <t>13.7360009 / 100.3423988</t>
  </si>
  <si>
    <t>สัญญา 80/งป.2560</t>
  </si>
  <si>
    <t>สัญญา 82/งป.2563</t>
  </si>
  <si>
    <t>สัญญา 80/งป.2560 บริษัท ฟอร์คอน 336,000,000 บาท (ยกเลิกสัญญา) ต่อมาเป็นสัญญา ชย.ทร.82/งป.2563 78,848,800 กิจการร่วมค้าบูรพา และสุนิสาการโยธา</t>
  </si>
  <si>
    <t>5217</t>
  </si>
  <si>
    <t>ศูนย์เกษตรกรรมฯ ป้อมพระจุลฯ</t>
  </si>
  <si>
    <t>บ้านพักเจ้าหน้าที่แปลง 1</t>
  </si>
  <si>
    <t>ไม้ 1 ชั้น</t>
  </si>
  <si>
    <t>บ้านพักเจ้าหน้าที่แปลง 1 (4 ห้อง)</t>
  </si>
  <si>
    <t>ไม้ 1 ชั้นยกสูง 4ห้อง</t>
  </si>
  <si>
    <t>บ้านพักเจ้าหน้าที่แปลง 1/1</t>
  </si>
  <si>
    <t>ไม้</t>
  </si>
  <si>
    <t>บ้านพักเจ้าหน้าที่แปลง 3</t>
  </si>
  <si>
    <t>บ้านพักเจ้าหน้าที่แปลง 4</t>
  </si>
  <si>
    <t>ไม้ 1 ชั้น ยกสูง</t>
  </si>
  <si>
    <t>ไม้ 1 ชั้น ใต้ถุนเตี้ย</t>
  </si>
  <si>
    <t>บ้านพักเจ้าหน้าที่แปลง 5</t>
  </si>
  <si>
    <t>ไม้ 1 ชั้น ยกสูง 3 ห้อง</t>
  </si>
  <si>
    <t>ห้องเก็บน้ำมัน (ห้องกระซับ)</t>
  </si>
  <si>
    <t>ไม้ 1 ห้อง</t>
  </si>
  <si>
    <t>เปลี่ยนจาก บก.ศกปจ.มาเป็นห้องเก็บน้ำมัน</t>
  </si>
  <si>
    <t>บ่อเลี้ยงปลาและระบบกรอง</t>
  </si>
  <si>
    <t>บอพลาสติก</t>
  </si>
  <si>
    <t>อาคารบ่อเลี้ยงปลา (บ่อที่ 2)</t>
  </si>
  <si>
    <t>เหล็กมุงกระเบื้อง</t>
  </si>
  <si>
    <t>ลานเอนกประสงค์</t>
  </si>
  <si>
    <t>ไม้ ยกสูง</t>
  </si>
  <si>
    <t>5216</t>
  </si>
  <si>
    <t>1 ชั้น 3 ห้อง</t>
  </si>
  <si>
    <t>โรงครัวสโมสร</t>
  </si>
  <si>
    <t>บ้านพักนายทหารสัญญาบัตร</t>
  </si>
  <si>
    <t>บ้านพักรับรอง</t>
  </si>
  <si>
    <t>1.5 ชั้น</t>
  </si>
  <si>
    <t>ที่ทำการไม้</t>
  </si>
  <si>
    <t>โรงไฟฟ้าและโรงเก็บรถ</t>
  </si>
  <si>
    <t>คลังพัสดุ</t>
  </si>
  <si>
    <t>โรงเก็บน้ำมันเชื้อเพลิง</t>
  </si>
  <si>
    <t>บ้านพักชั้นประทวน</t>
  </si>
  <si>
    <t>บ้านพักลูกจ้างประจำ</t>
  </si>
  <si>
    <t>โรงเก็บและโรงซ่อมเครื่องทุ่นแรง</t>
  </si>
  <si>
    <t>ถังเก็บน้ำ 100 ตัน</t>
  </si>
  <si>
    <t>โรงสูบน้ำ หมายเลข 1</t>
  </si>
  <si>
    <t>โรงสูบน้ำ</t>
  </si>
  <si>
    <t>ถังเก็บน้ำบริการบ้านพัก</t>
  </si>
  <si>
    <t>3 ชุด</t>
  </si>
  <si>
    <t>โรงเก็บพัสดุ</t>
  </si>
  <si>
    <t>ถังเก็บน้ำฝน</t>
  </si>
  <si>
    <t>โรงสูบน้ำ หมายเลข 2</t>
  </si>
  <si>
    <t>โรงเลี้ยงไก่เดิม</t>
  </si>
  <si>
    <t>ที่ทำการ บก.ประมง</t>
  </si>
  <si>
    <t>ที่ทำการชมรมพืชสวน</t>
  </si>
  <si>
    <t>โรงเลี้ยงสุกร หมายเลข 1</t>
  </si>
  <si>
    <t>โรงเลี้ยงสุกร หมายเลข 2</t>
  </si>
  <si>
    <t>โรงเลี้ยงสุกร หมายเลข 3</t>
  </si>
  <si>
    <t>โรงเลี้ยงสุกร หมายเลข 4</t>
  </si>
  <si>
    <t>โรงเลี้ยงสุกร หมายเลข 5</t>
  </si>
  <si>
    <t>โรงเลี้ยงสุกร หมายเลข 6</t>
  </si>
  <si>
    <t>โรงเลี้ยงสุกร หมายเลข 7</t>
  </si>
  <si>
    <t>โรงเลี้ยงสุกร หมายเลข 8</t>
  </si>
  <si>
    <t>ถังเก็บน้ำเลี้ยงสุกร</t>
  </si>
  <si>
    <t>โรงฆ่าสุกร</t>
  </si>
  <si>
    <t>โรงผสมอาหาร</t>
  </si>
  <si>
    <t>โรงทำวัสดุก่อสร้าง</t>
  </si>
  <si>
    <t>อาคารคลังพัสดุ</t>
  </si>
  <si>
    <t>โรงเลี้ยงสุกร หมายเลข 9</t>
  </si>
  <si>
    <t>โรงเลี้ยงสุกร หมายเลข 10</t>
  </si>
  <si>
    <t>โรงเลี้ยงสุกร หมายเลข 11</t>
  </si>
  <si>
    <t>บ้านพัก จนท.เลี้ยงสุกร</t>
  </si>
  <si>
    <t>2 ชั้น สังกะสี</t>
  </si>
  <si>
    <t>บ้านพักรับรอง 2</t>
  </si>
  <si>
    <t>ห้องน้ำ</t>
  </si>
  <si>
    <t>โรงเลี้ยงแม่พันธุ์โค หมายเลข 1</t>
  </si>
  <si>
    <t>โรงเลี้ยงโคขุนหมายเลข 2/1 2/2</t>
  </si>
  <si>
    <t>โรงเลี้ยงโคพ่อพันธุ์ หมายเลข 3</t>
  </si>
  <si>
    <t>โรงเลี้ยงโคแม่พันธุ์ หมายเลข 5</t>
  </si>
  <si>
    <t>คอกโค</t>
  </si>
  <si>
    <t>ซองผสมเทียมโค</t>
  </si>
  <si>
    <t>โรงเก็บน้ำเชื้อผสมเทียมโค</t>
  </si>
  <si>
    <t>โรงรีดนมโค</t>
  </si>
  <si>
    <t>โรงพาสเจอไรส์</t>
  </si>
  <si>
    <t>โรงโม่เมล็ดพืช</t>
  </si>
  <si>
    <t>บ้านพัก จนท.โค</t>
  </si>
  <si>
    <t>โรงเลี้ยงไก่ไข่</t>
  </si>
  <si>
    <t>โรงเลี้ยงไก่ไข่ โรงที่ 2</t>
  </si>
  <si>
    <t>โรงเลี้ยงไก่ไข่ โรงที่ 3</t>
  </si>
  <si>
    <t>โรงเลี้ยงเชือดไก่</t>
  </si>
  <si>
    <t>1 ชั้น 2 ห้อง</t>
  </si>
  <si>
    <t>โรงเลี้ยงไก่ไข่ 2</t>
  </si>
  <si>
    <t>ถังซีเมนต์เก็บน้ำเลี้ยงสัตว์</t>
  </si>
  <si>
    <t>อาคารพักนายทหารประทวนโสด</t>
  </si>
  <si>
    <t>2 ชั้น ถุนโล่ง</t>
  </si>
  <si>
    <t>โรงเก็บเครื่องกำเนิดไฟฟ้า</t>
  </si>
  <si>
    <t>บก.กิจการเลี้ยงสัตว์ปีก</t>
  </si>
  <si>
    <t>โรงเรือนไก่ไข่ 1</t>
  </si>
  <si>
    <t>โรงเรือนไก่ไข่ 4</t>
  </si>
  <si>
    <t>โรงเรือนไก่ไข่ 5</t>
  </si>
  <si>
    <t>บ้านพักรับรอง 3</t>
  </si>
  <si>
    <t>บ้านพักประทวน 5 ห้อง</t>
  </si>
  <si>
    <t>โรงเรียนสาธิตการเพาะเห็ด หลังที่ 1</t>
  </si>
  <si>
    <t>โรงเรียนสาธิตการเพาะเห็ด หลังที่ 2</t>
  </si>
  <si>
    <t>หอพระพุทธ</t>
  </si>
  <si>
    <t>โรงเรือนสาธิต การเลี้ยวใส้เดือน</t>
  </si>
  <si>
    <t>อาคารอเนกประสงค์ ศูนย์เรียนรู้การเกษตรฯ</t>
  </si>
  <si>
    <t>อาคารโล่งมุงจาก</t>
  </si>
  <si>
    <t>บ้านรับรอง (น็อกดาวน์)</t>
  </si>
  <si>
    <t>บ้านสี่หลัง</t>
  </si>
  <si>
    <t>อาคารปฏิบัติการ ศูนย์เรียนรู้การเกษตรฯ</t>
  </si>
  <si>
    <t>พิพิธภัณฑ์ทหารเรือ (ยศ.ทร.)</t>
  </si>
  <si>
    <t>0</t>
  </si>
  <si>
    <t>078</t>
  </si>
  <si>
    <t>อาคาร กคภ.กพช.อร.</t>
  </si>
  <si>
    <t>บริษัท ร้อยทราย ก่อสร้าง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</si>
</sst>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0"/>
  </numFmts>
  <fonts count="6" x14ac:knownFonts="1">
    <font>
      <sz val="16"/>
      <color theme="1"/>
      <name val="TH SarabunPSK"/>
      <family val="2"/>
      <charset val="222"/>
    </font>
    <font>
      <sz val="16"/>
      <color theme="0" tint="-0.14999847407452621"/>
      <name val="TH SarabunPSK"/>
      <family val="2"/>
      <charset val="222"/>
    </font>
    <font>
      <sz val="16"/>
      <color theme="0" tint="-0.14999847407452621"/>
      <name val="TH SarabunPSK"/>
      <family val="2"/>
    </font>
    <font>
      <u/>
      <sz val="16"/>
      <color theme="10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0" borderId="0" xfId="0" applyNumberFormat="1"/>
    <xf numFmtId="4" fontId="0" fillId="0" borderId="0" xfId="0" applyNumberFormat="1"/>
    <xf numFmtId="49" fontId="0" fillId="0" borderId="0" xfId="0" applyNumberFormat="1" applyBorder="1"/>
    <xf numFmtId="0" fontId="0" fillId="0" borderId="0" xfId="0" applyNumberFormat="1" applyBorder="1"/>
    <xf numFmtId="4" fontId="0" fillId="0" borderId="0" xfId="0" applyNumberFormat="1" applyBorder="1"/>
    <xf numFmtId="0" fontId="0" fillId="0" borderId="0" xfId="0" applyNumberForma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49" fontId="0" fillId="0" borderId="0" xfId="0" applyNumberFormat="1" applyBorder="1" applyAlignme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8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87" fontId="1" fillId="0" borderId="0" xfId="0" quotePrefix="1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  <xf numFmtId="1" fontId="0" fillId="0" borderId="0" xfId="0" applyNumberFormat="1" applyAlignment="1">
      <alignment horizontal="center" vertical="top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3" fillId="0" borderId="0" xfId="1" applyNumberForma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3" fillId="0" borderId="0" xfId="1" applyNumberFormat="1" applyAlignment="1">
      <alignment horizontal="left"/>
    </xf>
    <xf numFmtId="49" fontId="3" fillId="0" borderId="0" xfId="1" applyNumberFormat="1"/>
    <xf numFmtId="0" fontId="4" fillId="0" borderId="0" xfId="0" applyFont="1"/>
    <xf numFmtId="0" fontId="4" fillId="0" borderId="0" xfId="0" applyNumberFormat="1" applyFont="1" applyAlignment="1">
      <alignment horizontal="left"/>
    </xf>
    <xf numFmtId="0" fontId="3" fillId="0" borderId="0" xfId="1"/>
    <xf numFmtId="2" fontId="0" fillId="0" borderId="0" xfId="0" applyNumberFormat="1"/>
    <xf numFmtId="2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49" fontId="5" fillId="0" borderId="0" xfId="0" applyNumberFormat="1" applyFont="1" applyAlignment="1">
      <alignment horizontal="center"/>
    </xf>
  </cellXfs>
  <cellStyles count="2">
    <cellStyle name="Hyperlink" xfId="1" builtinId="8"/>
    <cellStyle name="ปกติ" xfId="0" builtinId="0"/>
  </cellStyles>
  <dxfs count="35"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0" tint="-0.1499984740745262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" formatCode="0"/>
      <alignment horizontal="center" textRotation="0" indent="0" justifyLastLine="0" shrinkToFit="0" readingOrder="0"/>
    </dxf>
    <dxf>
      <numFmt numFmtId="30" formatCode="@"/>
    </dxf>
    <dxf>
      <numFmt numFmtId="2" formatCode="0.00"/>
      <alignment horizontal="center" textRotation="0" indent="0" justifyLastLine="0" shrinkToFit="0" readingOrder="0"/>
    </dxf>
    <dxf>
      <numFmt numFmtId="4" formatCode="#,##0.00"/>
    </dxf>
    <dxf>
      <numFmt numFmtId="30" formatCode="@"/>
    </dxf>
    <dxf>
      <numFmt numFmtId="1" formatCode="0"/>
      <alignment horizontal="center" textRotation="0" indent="0" justifyLastLine="0" shrinkToFit="0" readingOrder="0"/>
    </dxf>
    <dxf>
      <numFmt numFmtId="30" formatCode="@"/>
    </dxf>
    <dxf>
      <numFmt numFmtId="0" formatCode="General"/>
      <alignment horizontal="left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  <alignment horizontal="general" textRotation="0" indent="0" justifyLastLine="0" shrinkToFit="0" readingOrder="0"/>
    </dxf>
    <dxf>
      <numFmt numFmtId="30" formatCode="@"/>
    </dxf>
    <dxf>
      <numFmt numFmtId="30" formatCode="@"/>
    </dxf>
    <dxf>
      <numFmt numFmtId="0" formatCode="General"/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23;&#3610;&#3588;&#3640;&#3617;&#3629;&#3634;&#3588;&#3634;&#3619;%20&#3648;&#3621;&#3586;&#3607;&#3632;&#3648;&#3610;&#3637;&#3618;&#3609;&#3629;&#3634;&#3588;&#3634;&#3619;xx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ะเบียนอาคาร"/>
      <sheetName val="หมายเลขจังหวัด"/>
      <sheetName val="รหัสหน่วยรับผิดชอบ"/>
      <sheetName val="ประเภทอาคาร"/>
      <sheetName val="wiki"/>
      <sheetName val="ควบคุมอาคาร เลขทะเบียนอาคารxx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5" name="Table5" displayName="Table5" ref="A1:Y369" totalsRowShown="0" headerRowDxfId="34">
  <autoFilter ref="A1:Y369"/>
  <tableColumns count="25">
    <tableColumn id="1" name="รหัสจังหวัด" dataDxfId="33"/>
    <tableColumn id="2" name="รหัสหน่วย (4)" dataDxfId="32"/>
    <tableColumn id="3" name="ประเภท (1)" dataDxfId="31"/>
    <tableColumn id="4" name="ลำดับ (3)" dataDxfId="30"/>
    <tableColumn id="5" name="หมายเลขอาคาร" dataDxfId="29">
      <calculatedColumnFormula>A2&amp;" "&amp;B2&amp;"-"&amp;C2&amp;D2</calculatedColumnFormula>
    </tableColumn>
    <tableColumn id="6" name="ชื่อจังหวัด" dataDxfId="28">
      <calculatedColumnFormula>VLOOKUP(A2,Table4[],2,0)</calculatedColumnFormula>
    </tableColumn>
    <tableColumn id="7" name="ชื่อหน่วย" dataDxfId="27">
      <calculatedColumnFormula>VLOOKUP(TRIM(B2),Table22[[รหัสหน่วย2]:[ตำบลที่ตั้งหน่วย]],2,0)</calculatedColumnFormula>
    </tableColumn>
    <tableColumn id="8" name="ที่ตั้งหน่วย" dataDxfId="26">
      <calculatedColumnFormula>VLOOKUP(TRIM(B2),Table22[[รหัสหน่วย2]:[ตำบลที่ตั้งหน่วย]],3,0)</calculatedColumnFormula>
    </tableColumn>
    <tableColumn id="9" name="รายละเอียดประเภท" dataDxfId="25">
      <calculatedColumnFormula>VLOOKUP(TRIM(C2),Table3[],2,FALSE)</calculatedColumnFormula>
    </tableColumn>
    <tableColumn id="16" name="ชื่ออาคาร" dataDxfId="24"/>
    <tableColumn id="10" name="ลักษณะอาคาร" dataDxfId="23"/>
    <tableColumn id="11" name="พ.ศ.ที่สร้างเสร็จ" dataDxfId="22"/>
    <tableColumn id="12" name="ผู้ก่อสร้าง " dataDxfId="21"/>
    <tableColumn id="13" name="ค่าก่อสร้าง" dataDxfId="20"/>
    <tableColumn id="14" name="จำนวนที่พักอาศัย" dataDxfId="19"/>
    <tableColumn id="15" name="แบบ" dataDxfId="18"/>
    <tableColumn id="17" name="อายุ" dataDxfId="17">
      <calculatedColumnFormula>IF(ISBLANK(Table5[[#This Row],[พ.ศ.ที่สร้างเสร็จ]]),"ไม่ระบุ",YEAR(TODAY())-Table5[[#This Row],[พ.ศ.ที่สร้างเสร็จ]]+543)</calculatedColumnFormula>
    </tableColumn>
    <tableColumn id="18" name="สถานภาพ" dataDxfId="16"/>
    <tableColumn id="19" name="รหัสประเภทสินทรัพย์" dataDxfId="15"/>
    <tableColumn id="20" name="หมายเลขทะเบียนครุภัณฑ์" dataDxfId="14"/>
    <tableColumn id="21" name="รหัสศูนย์ต้นทุน" dataDxfId="13"/>
    <tableColumn id="22" name="ภาพถ่าย" dataDxfId="12"/>
    <tableColumn id="23" name="ประวัติโดยสังเขป" dataDxfId="11"/>
    <tableColumn id="24" name="lat. / Long." dataDxfId="10"/>
    <tableColumn id="25" name="อ้างอิง" dataDxfId="9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C38" totalsRowShown="0">
  <autoFilter ref="A1:C38"/>
  <tableColumns count="3">
    <tableColumn id="1" name="รหัส"/>
    <tableColumn id="2" name="จังหวัด"/>
    <tableColumn id="3" name="ลำดับที่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1" name="Table22" displayName="Table22" ref="A1:E169" totalsRowShown="0" headerRowDxfId="8" dataDxfId="7">
  <autoFilter ref="A1:E169"/>
  <sortState ref="A2:E168">
    <sortCondition ref="A2:A168"/>
  </sortState>
  <tableColumns count="5">
    <tableColumn id="3" name="รหัสหน่วย" dataDxfId="6"/>
    <tableColumn id="5" name="รหัสหน่วย2" dataDxfId="5">
      <calculatedColumnFormula>TEXT(Table22[[#This Row],[รหัสหน่วย]],0)</calculatedColumnFormula>
    </tableColumn>
    <tableColumn id="2" name="ชื่อหน่วยรับผิดชอบ" dataDxfId="4"/>
    <tableColumn id="4" name="ตำบลที่ตั้งหน่วย" dataDxfId="3"/>
    <tableColumn id="1" name="1 / 0" dataDxfId="2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B10" totalsRowShown="0">
  <autoFilter ref="A1:B10"/>
  <tableColumns count="2">
    <tableColumn id="1" name="รหัสประเภท" dataDxfId="1"/>
    <tableColumn id="2" name="รายละเอียด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0;&#3607;.&#3585;&#3607;..pdf" TargetMode="External"/><Relationship Id="rId13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4;&#3618;.&#3607;&#3619;.&#3600;&#3607;.&#3585;&#3607;..pdf" TargetMode="External"/><Relationship Id="rId18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29;&#3608;&#3610;.&#3629;&#3619;\&#3586;&#3657;&#3629;&#3617;&#3641;&#3621;%20&#3629;&#3634;&#3588;&#3634;&#3619;%20&#3629;&#3608;&#3610;.&#3629;&#3619;..pdf" TargetMode="External"/><Relationship Id="rId3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6;&#3657;&#3629;&#3617;&#3641;&#3621;&#3607;&#3637;&#3656;&#3604;&#3636;&#3609;&#3629;&#3634;&#3588;&#3634;&#3619;&#3649;&#3621;&#3632;&#3626;&#3636;&#3656;&#3591;&#3611;&#3621;&#3641;&#3585;&#3626;&#3619;&#3657;&#3634;&#3591;\&#3586;&#3657;&#3629;&#3617;&#3641;&#3621;&#3607;&#3637;&#3656;&#3604;&#3636;&#3609;&#3629;&#3634;&#3588;&#3634;&#3619;&#3649;&#3621;&#3632;&#3626;&#3636;&#3656;&#3591;&#3611;&#3621;&#3641;&#3585;&#3626;&#3619;&#3657;&#3634;&#3591;\&#3619;&#3592;.&#3600;&#3607;.&#3585;&#3607;\&#3586;&#3657;&#3629;&#3617;&#3641;&#3621;&#3629;&#3634;&#3588;&#3634;&#3648;&#3619;&#3639;&#3629;&#3609;&#3592;&#3635;.docx" TargetMode="External"/><Relationship Id="rId21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585;&#3621;&#3609;.&#3585;&#3619;.%20(&#3651;&#3627;&#3617;&#3656;)\&#3586;&#3657;&#3629;&#3617;&#3641;&#3621;%20%20&#3629;&#3634;&#3588;&#3634;&#3619;%20&#3585;&#3621;&#3609;.&#3585;&#3619;.%20(&#3651;&#3627;&#3617;&#3656;).pdf" TargetMode="External"/><Relationship Id="rId7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0;&#3607;.&#3585;&#3607;..pdf" TargetMode="External"/><Relationship Id="rId12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629;&#3591;%20&#3619;&#3611;&#3616;.&#3600;&#3607;.&#3585;&#3607;..pdf" TargetMode="External"/><Relationship Id="rId17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29;&#3608;&#3610;.&#3629;&#3619;\&#3586;&#3657;&#3629;&#3617;&#3641;&#3621;%20&#3629;&#3634;&#3588;&#3634;&#3619;%20&#3629;&#3608;&#3610;.&#3629;&#3619;..pdf" TargetMode="External"/><Relationship Id="rId2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19;&#3619;.&#3609;&#3619;\&#3619;&#3619;.&#3609;&#3619;..pdf" TargetMode="External"/><Relationship Id="rId16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19;&#3619;.&#3609;&#3619;\&#3619;&#3619;.&#3609;&#3619;..pdf" TargetMode="External"/><Relationship Id="rId20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585;&#3621;&#3609;.&#3585;&#3619;.%20(&#3651;&#3627;&#3617;&#3656;)\&#3586;&#3657;&#3629;&#3617;&#3641;&#3621;%20%20&#3629;&#3634;&#3588;&#3634;&#3619;%20&#3585;&#3621;&#3609;.&#3585;&#3619;.%20(&#3651;&#3627;&#3617;&#3656;).pdf" TargetMode="External"/><Relationship Id="rId1" Type="http://schemas.openxmlformats.org/officeDocument/2006/relationships/hyperlink" Target="03%20&#3591;&#3634;&#3609;&#3619;&#3639;&#3657;&#3629;&#3606;&#3629;&#3609;-&#3586;&#3638;&#3657;&#3609;&#3607;&#3632;&#3648;&#3610;&#3637;&#3618;&#3609;&#3629;&#3634;&#3588;&#3634;&#3619;/&#3586;&#3657;&#3629;&#3617;&#3641;&#3621;&#3607;&#3632;&#3648;&#3610;&#3637;&#3618;&#3609;&#3629;&#3634;&#3588;&#3634;&#3619;%20(&#3629;&#3608;&#3610;.&#3629;&#3619;.)%208%20&#3617;&#3637;.&#3588;.64.pdf" TargetMode="External"/><Relationship Id="rId6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586;&#3626;.&#3600;&#3607;.&#3585;&#3607;..pdf" TargetMode="External"/><Relationship Id="rId11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629;&#3591;%20&#3619;&#3611;&#3616;.&#3600;&#3607;.&#3585;&#3607;..pdf" TargetMode="External"/><Relationship Id="rId24" Type="http://schemas.openxmlformats.org/officeDocument/2006/relationships/table" Target="../tables/table1.xml"/><Relationship Id="rId5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586;&#3626;.&#3600;&#3607;.&#3585;&#3607;..pdf" TargetMode="External"/><Relationship Id="rId15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19;&#3619;.&#3609;&#3619;\&#3619;&#3619;.&#3609;&#3619;.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19;&#3592;.&#3600;&#3607;.&#3585;&#3607;..pdf" TargetMode="External"/><Relationship Id="rId19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585;&#3621;&#3609;.&#3585;&#3619;.%20(&#3651;&#3627;&#3617;&#3656;)\&#3586;&#3657;&#3629;&#3617;&#3641;&#3621;%20%20&#3629;&#3634;&#3588;&#3634;&#3619;%20&#3585;&#3621;&#3609;.&#3585;&#3619;.%20(&#3651;&#3627;&#3617;&#3656;).pdf" TargetMode="External"/><Relationship Id="rId4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6;&#3657;&#3629;&#3617;&#3641;&#3621;&#3607;&#3637;&#3656;&#3604;&#3636;&#3609;&#3629;&#3634;&#3588;&#3634;&#3619;&#3649;&#3621;&#3632;&#3626;&#3636;&#3656;&#3591;&#3611;&#3621;&#3641;&#3585;&#3626;&#3619;&#3657;&#3634;&#3591;\&#3586;&#3657;&#3629;&#3617;&#3641;&#3621;&#3607;&#3637;&#3656;&#3604;&#3636;&#3609;&#3629;&#3634;&#3588;&#3634;&#3619;&#3649;&#3621;&#3632;&#3626;&#3636;&#3656;&#3591;&#3611;&#3621;&#3641;&#3585;&#3626;&#3619;&#3657;&#3634;&#3591;\&#3586;&#3657;&#3629;&#3617;&#3641;&#3621;&#3607;&#3637;&#3656;&#3604;&#3636;&#3609;%20&#3585;&#3585;&#3614;&#3624;.&#3600;&#3607;.&#3585;&#3607;..docx" TargetMode="External"/><Relationship Id="rId9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19;&#3592;.&#3600;&#3607;.&#3585;&#3607;..pdf" TargetMode="External"/><Relationship Id="rId14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4;&#3618;.&#3607;&#3619;.&#3600;&#3607;.&#3585;&#3607;..pdf" TargetMode="External"/><Relationship Id="rId22" Type="http://schemas.openxmlformats.org/officeDocument/2006/relationships/hyperlink" Target="03%20&#3591;&#3634;&#3609;&#3619;&#3639;&#3657;&#3629;&#3606;&#3629;&#3609;-&#3586;&#3638;&#3657;&#3609;&#3607;&#3632;&#3648;&#3610;&#3637;&#3618;&#3609;&#3629;&#3634;&#3588;&#3634;&#3619;\&#3586;&#3638;&#3657;&#3609;&#3607;&#3632;&#3648;&#3610;&#3637;&#3618;&#3609;&#3629;&#3634;&#3588;&#3634;&#3619;\&#3586;&#3638;&#3657;&#3609;&#3607;&#3632;&#3648;&#3610;&#3637;&#3618;&#3609;&#3629;&#3634;&#3588;&#3634;&#3619;%20&#3585;&#3588;&#3616;.&#3585;&#3614;&#3594;.&#3629;&#3619;.%20(&#3629;&#3619;.)\&#3629;&#3619;.&#3648;&#3626;&#3609;&#3629;&#3586;&#3629;&#3629;&#3609;&#3640;&#3617;&#3633;&#3605;&#3636;&#3586;&#3638;&#3657;&#3609;&#3607;&#3632;&#3648;&#3610;&#3637;&#3618;&#3609;&#3629;&#3634;&#3588;&#3634;&#3619;%20&#3585;&#3588;&#3616;.&#3585;&#3614;&#3594;.&#3629;&#3619;.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9"/>
  <sheetViews>
    <sheetView tabSelected="1" zoomScale="70" zoomScaleNormal="70" workbookViewId="0">
      <pane ySplit="1" topLeftCell="A2" activePane="bottomLeft" state="frozen"/>
      <selection pane="bottomLeft" activeCell="Y10" sqref="Y10"/>
    </sheetView>
  </sheetViews>
  <sheetFormatPr defaultRowHeight="21" x14ac:dyDescent="0.35"/>
  <cols>
    <col min="1" max="1" width="3.875" style="1" customWidth="1"/>
    <col min="2" max="2" width="7" style="1" customWidth="1"/>
    <col min="3" max="3" width="4.375" style="10" customWidth="1"/>
    <col min="4" max="4" width="5.375" style="1" customWidth="1"/>
    <col min="5" max="5" width="13.875" style="3" customWidth="1"/>
    <col min="6" max="6" width="7.5" style="3" hidden="1" customWidth="1"/>
    <col min="7" max="7" width="8.125" style="3" hidden="1" customWidth="1"/>
    <col min="8" max="8" width="8.375" style="3" hidden="1" customWidth="1"/>
    <col min="9" max="9" width="8.25" style="3" hidden="1" customWidth="1"/>
    <col min="10" max="10" width="48.5" style="25" customWidth="1"/>
    <col min="11" max="11" width="9.625" style="1" customWidth="1"/>
    <col min="12" max="12" width="8.25" style="13" customWidth="1"/>
    <col min="13" max="13" width="6.125" style="1" customWidth="1"/>
    <col min="14" max="14" width="13.125" style="2" bestFit="1" customWidth="1"/>
    <col min="15" max="15" width="6.5" style="34" customWidth="1"/>
    <col min="16" max="16" width="5.125" style="1" customWidth="1"/>
    <col min="17" max="17" width="9" style="13"/>
    <col min="18" max="18" width="7.75" style="1" customWidth="1"/>
    <col min="19" max="19" width="9.125" style="1" customWidth="1"/>
    <col min="20" max="23" width="9" style="1" customWidth="1"/>
    <col min="24" max="24" width="7.75" style="1" customWidth="1"/>
    <col min="25" max="16384" width="9" style="1"/>
  </cols>
  <sheetData>
    <row r="1" spans="1:25" s="8" customFormat="1" ht="44.25" customHeight="1" x14ac:dyDescent="0.35">
      <c r="A1" s="8" t="s">
        <v>233</v>
      </c>
      <c r="B1" s="8" t="s">
        <v>1</v>
      </c>
      <c r="C1" s="9" t="s">
        <v>2</v>
      </c>
      <c r="D1" s="8" t="s">
        <v>3</v>
      </c>
      <c r="E1" s="8" t="s">
        <v>0</v>
      </c>
      <c r="F1" s="8" t="s">
        <v>235</v>
      </c>
      <c r="G1" s="8" t="s">
        <v>236</v>
      </c>
      <c r="H1" s="8" t="s">
        <v>239</v>
      </c>
      <c r="I1" s="8" t="s">
        <v>544</v>
      </c>
      <c r="J1" s="8" t="s">
        <v>163</v>
      </c>
      <c r="K1" s="8" t="s">
        <v>164</v>
      </c>
      <c r="L1" s="20" t="s">
        <v>545</v>
      </c>
      <c r="M1" s="8" t="s">
        <v>166</v>
      </c>
      <c r="N1" s="8" t="s">
        <v>167</v>
      </c>
      <c r="O1" s="33" t="s">
        <v>168</v>
      </c>
      <c r="P1" s="8" t="s">
        <v>165</v>
      </c>
      <c r="Q1" s="20" t="s">
        <v>278</v>
      </c>
      <c r="R1" s="8" t="s">
        <v>279</v>
      </c>
      <c r="S1" s="8" t="s">
        <v>546</v>
      </c>
      <c r="T1" s="8" t="s">
        <v>547</v>
      </c>
      <c r="U1" s="8" t="s">
        <v>548</v>
      </c>
      <c r="V1" s="8" t="s">
        <v>549</v>
      </c>
      <c r="W1" s="8" t="s">
        <v>550</v>
      </c>
      <c r="X1" s="8" t="s">
        <v>554</v>
      </c>
      <c r="Y1" s="8" t="s">
        <v>788</v>
      </c>
    </row>
    <row r="2" spans="1:25" x14ac:dyDescent="0.35">
      <c r="A2" s="1" t="s">
        <v>17</v>
      </c>
      <c r="B2" s="1">
        <v>3210</v>
      </c>
      <c r="C2" s="10">
        <v>3</v>
      </c>
      <c r="D2" s="1">
        <v>128</v>
      </c>
      <c r="E2" s="3" t="str">
        <f t="shared" ref="E2:E24" si="0">A2&amp;" "&amp;B2&amp;"-"&amp;C2&amp;D2</f>
        <v>ชบ 3210-3128</v>
      </c>
      <c r="F2" s="3" t="str">
        <f>VLOOKUP(A2,Table4[],2,0)</f>
        <v>ชลบุรี</v>
      </c>
      <c r="G2" s="3" t="str">
        <f>VLOOKUP(TRIM(B2),Table22[[รหัสหน่วย2]:[ตำบลที่ตั้งหน่วย]],2,0)</f>
        <v>สพ.ทร. (สัตหีบ)</v>
      </c>
      <c r="H2" s="3" t="str">
        <f>VLOOKUP(TRIM(B2),Table22[[รหัสหน่วย2]:[ตำบลที่ตั้งหน่วย]],3,0)</f>
        <v>บ้านเตาถ่าน อำเภอสัตหีบ</v>
      </c>
      <c r="I2" s="3" t="str">
        <f>VLOOKUP(TRIM(C2),Table3[],2,FALSE)</f>
        <v>อาคารปฏิบัติการหรือส่วนสนับสนุนต่าง ๆ (SUPPORTING BUILDING)</v>
      </c>
      <c r="J2" s="25" t="s">
        <v>273</v>
      </c>
      <c r="K2" s="1" t="s">
        <v>234</v>
      </c>
      <c r="L2" s="13">
        <v>2559</v>
      </c>
      <c r="N2" s="4">
        <v>28229810</v>
      </c>
      <c r="Q2" s="13">
        <f ca="1">IF(ISBLANK(Table5[[#This Row],[พ.ศ.ที่สร้างเสร็จ]]),"ไม่ระบุ",YEAR(TODAY())-Table5[[#This Row],[พ.ศ.ที่สร้างเสร็จ]]+543)</f>
        <v>6</v>
      </c>
      <c r="Y2" s="1" t="s">
        <v>387</v>
      </c>
    </row>
    <row r="3" spans="1:25" x14ac:dyDescent="0.35">
      <c r="A3" s="1" t="s">
        <v>17</v>
      </c>
      <c r="B3" s="1" t="s">
        <v>259</v>
      </c>
      <c r="C3" s="10">
        <v>3</v>
      </c>
      <c r="D3" s="5" t="s">
        <v>251</v>
      </c>
      <c r="E3" s="6" t="str">
        <f t="shared" si="0"/>
        <v>ชบ 3210-3129</v>
      </c>
      <c r="F3" s="6" t="str">
        <f>VLOOKUP(A3,Table4[],2,0)</f>
        <v>ชลบุรี</v>
      </c>
      <c r="G3" s="6" t="str">
        <f>VLOOKUP(TRIM(B3),Table22[[รหัสหน่วย2]:[ตำบลที่ตั้งหน่วย]],2,0)</f>
        <v>สพ.ทร. (สัตหีบ)</v>
      </c>
      <c r="H3" s="6" t="str">
        <f>VLOOKUP(TRIM(B3),Table22[[รหัสหน่วย2]:[ตำบลที่ตั้งหน่วย]],3,0)</f>
        <v>บ้านเตาถ่าน อำเภอสัตหีบ</v>
      </c>
      <c r="I3" s="6" t="str">
        <f>VLOOKUP(TRIM(C3),Table3[],2,FALSE)</f>
        <v>อาคารปฏิบัติการหรือส่วนสนับสนุนต่าง ๆ (SUPPORTING BUILDING)</v>
      </c>
      <c r="J3" s="26" t="s">
        <v>266</v>
      </c>
      <c r="K3" s="1" t="s">
        <v>261</v>
      </c>
      <c r="L3" s="21">
        <v>2559</v>
      </c>
      <c r="M3" s="5"/>
      <c r="N3" s="7">
        <v>397695</v>
      </c>
      <c r="O3" s="35"/>
      <c r="P3" s="5"/>
      <c r="Q3" s="13">
        <f ca="1">IF(ISBLANK(Table5[[#This Row],[พ.ศ.ที่สร้างเสร็จ]]),"ไม่ระบุ",YEAR(TODAY())-Table5[[#This Row],[พ.ศ.ที่สร้างเสร็จ]]+543)</f>
        <v>6</v>
      </c>
    </row>
    <row r="4" spans="1:25" x14ac:dyDescent="0.35">
      <c r="A4" s="1" t="s">
        <v>17</v>
      </c>
      <c r="B4" s="1">
        <v>3210</v>
      </c>
      <c r="C4" s="10">
        <v>3</v>
      </c>
      <c r="D4" s="1" t="s">
        <v>252</v>
      </c>
      <c r="E4" s="6" t="str">
        <f t="shared" si="0"/>
        <v>ชบ 3210-3130</v>
      </c>
      <c r="F4" s="6" t="str">
        <f>VLOOKUP(A4,Table4[],2,0)</f>
        <v>ชลบุรี</v>
      </c>
      <c r="G4" s="6" t="str">
        <f>VLOOKUP(TRIM(B4),Table22[[รหัสหน่วย2]:[ตำบลที่ตั้งหน่วย]],2,0)</f>
        <v>สพ.ทร. (สัตหีบ)</v>
      </c>
      <c r="H4" s="6" t="str">
        <f>VLOOKUP(TRIM(B4),Table22[[รหัสหน่วย2]:[ตำบลที่ตั้งหน่วย]],3,0)</f>
        <v>บ้านเตาถ่าน อำเภอสัตหีบ</v>
      </c>
      <c r="I4" s="6" t="str">
        <f>VLOOKUP(TRIM(C4),Table3[],2,FALSE)</f>
        <v>อาคารปฏิบัติการหรือส่วนสนับสนุนต่าง ๆ (SUPPORTING BUILDING)</v>
      </c>
      <c r="J4" s="26" t="s">
        <v>267</v>
      </c>
      <c r="K4" s="1" t="s">
        <v>234</v>
      </c>
      <c r="L4" s="21">
        <v>2559</v>
      </c>
      <c r="M4" s="5"/>
      <c r="N4" s="7">
        <v>742594</v>
      </c>
      <c r="O4" s="35"/>
      <c r="P4" s="5"/>
      <c r="Q4" s="13">
        <f ca="1">IF(ISBLANK(Table5[[#This Row],[พ.ศ.ที่สร้างเสร็จ]]),"ไม่ระบุ",YEAR(TODAY())-Table5[[#This Row],[พ.ศ.ที่สร้างเสร็จ]]+543)</f>
        <v>6</v>
      </c>
    </row>
    <row r="5" spans="1:25" x14ac:dyDescent="0.35">
      <c r="A5" s="1" t="s">
        <v>17</v>
      </c>
      <c r="B5" s="1">
        <v>3210</v>
      </c>
      <c r="C5" s="10">
        <v>3</v>
      </c>
      <c r="D5" s="5" t="s">
        <v>254</v>
      </c>
      <c r="E5" s="6" t="str">
        <f t="shared" si="0"/>
        <v>ชบ 3210-3131</v>
      </c>
      <c r="F5" s="6" t="str">
        <f>VLOOKUP(A5,Table4[],2,0)</f>
        <v>ชลบุรี</v>
      </c>
      <c r="G5" s="6" t="str">
        <f>VLOOKUP(TRIM(B5),Table22[[รหัสหน่วย2]:[ตำบลที่ตั้งหน่วย]],2,0)</f>
        <v>สพ.ทร. (สัตหีบ)</v>
      </c>
      <c r="H5" s="6" t="str">
        <f>VLOOKUP(TRIM(B5),Table22[[รหัสหน่วย2]:[ตำบลที่ตั้งหน่วย]],3,0)</f>
        <v>บ้านเตาถ่าน อำเภอสัตหีบ</v>
      </c>
      <c r="I5" s="6" t="str">
        <f>VLOOKUP(TRIM(C5),Table3[],2,FALSE)</f>
        <v>อาคารปฏิบัติการหรือส่วนสนับสนุนต่าง ๆ (SUPPORTING BUILDING)</v>
      </c>
      <c r="J5" s="26" t="s">
        <v>268</v>
      </c>
      <c r="K5" s="1" t="s">
        <v>234</v>
      </c>
      <c r="L5" s="21">
        <v>2559</v>
      </c>
      <c r="M5" s="5"/>
      <c r="N5" s="7">
        <v>119877</v>
      </c>
      <c r="O5" s="35"/>
      <c r="P5" s="5"/>
      <c r="Q5" s="13">
        <f ca="1">IF(ISBLANK(Table5[[#This Row],[พ.ศ.ที่สร้างเสร็จ]]),"ไม่ระบุ",YEAR(TODAY())-Table5[[#This Row],[พ.ศ.ที่สร้างเสร็จ]]+543)</f>
        <v>6</v>
      </c>
    </row>
    <row r="6" spans="1:25" x14ac:dyDescent="0.35">
      <c r="A6" s="1" t="s">
        <v>17</v>
      </c>
      <c r="B6" s="1">
        <v>3210</v>
      </c>
      <c r="C6" s="10">
        <v>3</v>
      </c>
      <c r="D6" s="1" t="s">
        <v>255</v>
      </c>
      <c r="E6" s="6" t="str">
        <f t="shared" si="0"/>
        <v>ชบ 3210-3132</v>
      </c>
      <c r="F6" s="6" t="str">
        <f>VLOOKUP(A6,Table4[],2,0)</f>
        <v>ชลบุรี</v>
      </c>
      <c r="G6" s="6" t="str">
        <f>VLOOKUP(TRIM(B6),Table22[[รหัสหน่วย2]:[ตำบลที่ตั้งหน่วย]],2,0)</f>
        <v>สพ.ทร. (สัตหีบ)</v>
      </c>
      <c r="H6" s="6" t="str">
        <f>VLOOKUP(TRIM(B6),Table22[[รหัสหน่วย2]:[ตำบลที่ตั้งหน่วย]],3,0)</f>
        <v>บ้านเตาถ่าน อำเภอสัตหีบ</v>
      </c>
      <c r="I6" s="6" t="str">
        <f>VLOOKUP(TRIM(C6),Table3[],2,FALSE)</f>
        <v>อาคารปฏิบัติการหรือส่วนสนับสนุนต่าง ๆ (SUPPORTING BUILDING)</v>
      </c>
      <c r="J6" s="26" t="s">
        <v>269</v>
      </c>
      <c r="K6" s="1" t="s">
        <v>234</v>
      </c>
      <c r="L6" s="21">
        <v>2559</v>
      </c>
      <c r="M6" s="5"/>
      <c r="N6" s="7">
        <v>119877</v>
      </c>
      <c r="O6" s="35"/>
      <c r="P6" s="5"/>
      <c r="Q6" s="13">
        <f ca="1">IF(ISBLANK(Table5[[#This Row],[พ.ศ.ที่สร้างเสร็จ]]),"ไม่ระบุ",YEAR(TODAY())-Table5[[#This Row],[พ.ศ.ที่สร้างเสร็จ]]+543)</f>
        <v>6</v>
      </c>
    </row>
    <row r="7" spans="1:25" x14ac:dyDescent="0.35">
      <c r="A7" s="1" t="s">
        <v>17</v>
      </c>
      <c r="B7" s="1">
        <v>3210</v>
      </c>
      <c r="C7" s="10">
        <v>3</v>
      </c>
      <c r="D7" s="5" t="s">
        <v>256</v>
      </c>
      <c r="E7" s="6" t="str">
        <f t="shared" si="0"/>
        <v>ชบ 3210-3133</v>
      </c>
      <c r="F7" s="6" t="str">
        <f>VLOOKUP(A7,Table4[],2,0)</f>
        <v>ชลบุรี</v>
      </c>
      <c r="G7" s="6" t="str">
        <f>VLOOKUP(TRIM(B7),Table22[[รหัสหน่วย2]:[ตำบลที่ตั้งหน่วย]],2,0)</f>
        <v>สพ.ทร. (สัตหีบ)</v>
      </c>
      <c r="H7" s="6" t="str">
        <f>VLOOKUP(TRIM(B7),Table22[[รหัสหน่วย2]:[ตำบลที่ตั้งหน่วย]],3,0)</f>
        <v>บ้านเตาถ่าน อำเภอสัตหีบ</v>
      </c>
      <c r="I7" s="6" t="str">
        <f>VLOOKUP(TRIM(C7),Table3[],2,FALSE)</f>
        <v>อาคารปฏิบัติการหรือส่วนสนับสนุนต่าง ๆ (SUPPORTING BUILDING)</v>
      </c>
      <c r="J7" s="26" t="s">
        <v>270</v>
      </c>
      <c r="K7" s="1" t="s">
        <v>234</v>
      </c>
      <c r="L7" s="21">
        <v>2559</v>
      </c>
      <c r="M7" s="5"/>
      <c r="N7" s="7">
        <v>119877</v>
      </c>
      <c r="O7" s="35"/>
      <c r="P7" s="5"/>
      <c r="Q7" s="13">
        <f ca="1">IF(ISBLANK(Table5[[#This Row],[พ.ศ.ที่สร้างเสร็จ]]),"ไม่ระบุ",YEAR(TODAY())-Table5[[#This Row],[พ.ศ.ที่สร้างเสร็จ]]+543)</f>
        <v>6</v>
      </c>
    </row>
    <row r="8" spans="1:25" x14ac:dyDescent="0.35">
      <c r="A8" s="1" t="s">
        <v>17</v>
      </c>
      <c r="B8" s="1">
        <v>3210</v>
      </c>
      <c r="C8" s="10">
        <v>3</v>
      </c>
      <c r="D8" s="1" t="s">
        <v>257</v>
      </c>
      <c r="E8" s="6" t="str">
        <f t="shared" si="0"/>
        <v>ชบ 3210-3134</v>
      </c>
      <c r="F8" s="6" t="str">
        <f>VLOOKUP(A8,Table4[],2,0)</f>
        <v>ชลบุรี</v>
      </c>
      <c r="G8" s="6" t="str">
        <f>VLOOKUP(TRIM(B8),Table22[[รหัสหน่วย2]:[ตำบลที่ตั้งหน่วย]],2,0)</f>
        <v>สพ.ทร. (สัตหีบ)</v>
      </c>
      <c r="H8" s="6" t="str">
        <f>VLOOKUP(TRIM(B8),Table22[[รหัสหน่วย2]:[ตำบลที่ตั้งหน่วย]],3,0)</f>
        <v>บ้านเตาถ่าน อำเภอสัตหีบ</v>
      </c>
      <c r="I8" s="6" t="str">
        <f>VLOOKUP(TRIM(C8),Table3[],2,FALSE)</f>
        <v>อาคารปฏิบัติการหรือส่วนสนับสนุนต่าง ๆ (SUPPORTING BUILDING)</v>
      </c>
      <c r="J8" s="26" t="s">
        <v>271</v>
      </c>
      <c r="K8" s="1" t="s">
        <v>234</v>
      </c>
      <c r="L8" s="21">
        <v>2559</v>
      </c>
      <c r="M8" s="5"/>
      <c r="N8" s="7">
        <v>119877</v>
      </c>
      <c r="O8" s="35"/>
      <c r="P8" s="5"/>
      <c r="Q8" s="13">
        <f ca="1">IF(ISBLANK(Table5[[#This Row],[พ.ศ.ที่สร้างเสร็จ]]),"ไม่ระบุ",YEAR(TODAY())-Table5[[#This Row],[พ.ศ.ที่สร้างเสร็จ]]+543)</f>
        <v>6</v>
      </c>
    </row>
    <row r="9" spans="1:25" x14ac:dyDescent="0.35">
      <c r="A9" s="1" t="s">
        <v>17</v>
      </c>
      <c r="B9" s="1">
        <v>3210</v>
      </c>
      <c r="C9" s="10">
        <v>3</v>
      </c>
      <c r="D9" s="5" t="s">
        <v>258</v>
      </c>
      <c r="E9" s="6" t="str">
        <f t="shared" si="0"/>
        <v>ชบ 3210-3135</v>
      </c>
      <c r="F9" s="6" t="str">
        <f>VLOOKUP(A9,Table4[],2,0)</f>
        <v>ชลบุรี</v>
      </c>
      <c r="G9" s="6" t="str">
        <f>VLOOKUP(TRIM(B9),Table22[[รหัสหน่วย2]:[ตำบลที่ตั้งหน่วย]],2,0)</f>
        <v>สพ.ทร. (สัตหีบ)</v>
      </c>
      <c r="H9" s="6" t="str">
        <f>VLOOKUP(TRIM(B9),Table22[[รหัสหน่วย2]:[ตำบลที่ตั้งหน่วย]],3,0)</f>
        <v>บ้านเตาถ่าน อำเภอสัตหีบ</v>
      </c>
      <c r="I9" s="6" t="str">
        <f>VLOOKUP(TRIM(C9),Table3[],2,FALSE)</f>
        <v>อาคารปฏิบัติการหรือส่วนสนับสนุนต่าง ๆ (SUPPORTING BUILDING)</v>
      </c>
      <c r="J9" s="26" t="s">
        <v>271</v>
      </c>
      <c r="K9" s="1" t="s">
        <v>234</v>
      </c>
      <c r="L9" s="21">
        <v>2559</v>
      </c>
      <c r="M9" s="5"/>
      <c r="N9" s="7">
        <v>119877</v>
      </c>
      <c r="O9" s="35"/>
      <c r="P9" s="5"/>
      <c r="Q9" s="13">
        <f ca="1">IF(ISBLANK(Table5[[#This Row],[พ.ศ.ที่สร้างเสร็จ]]),"ไม่ระบุ",YEAR(TODAY())-Table5[[#This Row],[พ.ศ.ที่สร้างเสร็จ]]+543)</f>
        <v>6</v>
      </c>
    </row>
    <row r="10" spans="1:25" x14ac:dyDescent="0.35">
      <c r="A10" s="1" t="s">
        <v>17</v>
      </c>
      <c r="B10" s="1">
        <v>3210</v>
      </c>
      <c r="C10" s="10" t="s">
        <v>262</v>
      </c>
      <c r="D10" s="1" t="s">
        <v>264</v>
      </c>
      <c r="E10" s="3" t="str">
        <f t="shared" si="0"/>
        <v>ชบ 3210-4031</v>
      </c>
      <c r="F10" s="3" t="str">
        <f>VLOOKUP(A10,Table4[],2,0)</f>
        <v>ชลบุรี</v>
      </c>
      <c r="G10" s="3" t="str">
        <f>VLOOKUP(TRIM(B10),Table22[[รหัสหน่วย2]:[ตำบลที่ตั้งหน่วย]],2,0)</f>
        <v>สพ.ทร. (สัตหีบ)</v>
      </c>
      <c r="H10" s="3" t="str">
        <f>VLOOKUP(TRIM(B10),Table22[[รหัสหน่วย2]:[ตำบลที่ตั้งหน่วย]],3,0)</f>
        <v>บ้านเตาถ่าน อำเภอสัตหีบ</v>
      </c>
      <c r="I10" s="6" t="str">
        <f>VLOOKUP(TRIM(C10),Table3[],2,FALSE)</f>
        <v>อาคารที่ใช้เพื่อการบริการกำลังพลหรืออาคารสวัสดิการต่าง ๆ (STORE &amp; SERVICE)</v>
      </c>
      <c r="J10" s="26" t="s">
        <v>272</v>
      </c>
      <c r="K10" s="1" t="s">
        <v>234</v>
      </c>
      <c r="L10" s="21">
        <v>2559</v>
      </c>
      <c r="N10" s="4">
        <v>262394</v>
      </c>
      <c r="Q10" s="13">
        <f ca="1">IF(ISBLANK(Table5[[#This Row],[พ.ศ.ที่สร้างเสร็จ]]),"ไม่ระบุ",YEAR(TODAY())-Table5[[#This Row],[พ.ศ.ที่สร้างเสร็จ]]+543)</f>
        <v>6</v>
      </c>
    </row>
    <row r="11" spans="1:25" x14ac:dyDescent="0.35">
      <c r="A11" s="1" t="s">
        <v>17</v>
      </c>
      <c r="B11" s="1">
        <v>3210</v>
      </c>
      <c r="C11" s="10" t="s">
        <v>262</v>
      </c>
      <c r="D11" s="1" t="s">
        <v>265</v>
      </c>
      <c r="E11" s="3" t="str">
        <f t="shared" si="0"/>
        <v>ชบ 3210-4032</v>
      </c>
      <c r="F11" s="3" t="str">
        <f>VLOOKUP(A11,Table4[],2,0)</f>
        <v>ชลบุรี</v>
      </c>
      <c r="G11" s="3" t="str">
        <f>VLOOKUP(TRIM(B11),Table22[[รหัสหน่วย2]:[ตำบลที่ตั้งหน่วย]],2,0)</f>
        <v>สพ.ทร. (สัตหีบ)</v>
      </c>
      <c r="H11" s="3" t="str">
        <f>VLOOKUP(TRIM(B11),Table22[[รหัสหน่วย2]:[ตำบลที่ตั้งหน่วย]],3,0)</f>
        <v>บ้านเตาถ่าน อำเภอสัตหีบ</v>
      </c>
      <c r="I11" s="6" t="str">
        <f>VLOOKUP(TRIM(C11),Table3[],2,FALSE)</f>
        <v>อาคารที่ใช้เพื่อการบริการกำลังพลหรืออาคารสวัสดิการต่าง ๆ (STORE &amp; SERVICE)</v>
      </c>
      <c r="J11" s="26" t="s">
        <v>272</v>
      </c>
      <c r="K11" s="1" t="s">
        <v>234</v>
      </c>
      <c r="L11" s="21">
        <v>2559</v>
      </c>
      <c r="N11" s="4">
        <v>262394</v>
      </c>
      <c r="Q11" s="13">
        <f ca="1">IF(ISBLANK(Table5[[#This Row],[พ.ศ.ที่สร้างเสร็จ]]),"ไม่ระบุ",YEAR(TODAY())-Table5[[#This Row],[พ.ศ.ที่สร้างเสร็จ]]+543)</f>
        <v>6</v>
      </c>
    </row>
    <row r="12" spans="1:25" x14ac:dyDescent="0.35">
      <c r="A12" s="1" t="s">
        <v>17</v>
      </c>
      <c r="B12" s="1" t="s">
        <v>259</v>
      </c>
      <c r="C12" s="11" t="s">
        <v>274</v>
      </c>
      <c r="D12" s="5" t="s">
        <v>275</v>
      </c>
      <c r="E12" s="6" t="str">
        <f t="shared" si="0"/>
        <v>ชบ 3210-6041</v>
      </c>
      <c r="F12" s="6" t="str">
        <f>VLOOKUP(A12,Table4[],2,0)</f>
        <v>ชลบุรี</v>
      </c>
      <c r="G12" s="6" t="str">
        <f>VLOOKUP(TRIM(B12),Table22[[รหัสหน่วย2]:[ตำบลที่ตั้งหน่วย]],2,0)</f>
        <v>สพ.ทร. (สัตหีบ)</v>
      </c>
      <c r="H12" s="6" t="str">
        <f>VLOOKUP(TRIM(B12),Table22[[รหัสหน่วย2]:[ตำบลที่ตั้งหน่วย]],3,0)</f>
        <v>บ้านเตาถ่าน อำเภอสัตหีบ</v>
      </c>
      <c r="I12" s="6" t="str">
        <f>VLOOKUP(TRIM(C12),Table3[],2,FALSE)</f>
        <v>อาคารพักอาศัยระดับสัญญาบัตร (OFFICER QUARTERS)</v>
      </c>
      <c r="J12" s="26" t="s">
        <v>277</v>
      </c>
      <c r="K12" s="5" t="s">
        <v>276</v>
      </c>
      <c r="L12" s="22">
        <v>2559</v>
      </c>
      <c r="M12" s="5"/>
      <c r="N12" s="7">
        <v>104315000</v>
      </c>
      <c r="O12" s="22">
        <v>80</v>
      </c>
      <c r="P12" s="5"/>
      <c r="Q12" s="13">
        <f ca="1">IF(ISBLANK(Table5[[#This Row],[พ.ศ.ที่สร้างเสร็จ]]),"ไม่ระบุ",YEAR(TODAY())-Table5[[#This Row],[พ.ศ.ที่สร้างเสร็จ]]+543)</f>
        <v>6</v>
      </c>
    </row>
    <row r="13" spans="1:25" x14ac:dyDescent="0.35">
      <c r="A13" s="5" t="s">
        <v>15</v>
      </c>
      <c r="B13" s="5" t="s">
        <v>280</v>
      </c>
      <c r="C13" s="11" t="s">
        <v>253</v>
      </c>
      <c r="D13" s="5" t="s">
        <v>283</v>
      </c>
      <c r="E13" s="6" t="str">
        <f t="shared" si="0"/>
        <v>กท 093200-3002</v>
      </c>
      <c r="F13" s="6" t="str">
        <f>VLOOKUP(A13,Table4[],2,0)</f>
        <v>กรุงเทพมหานคร</v>
      </c>
      <c r="G13" s="6" t="str">
        <f>VLOOKUP(TRIM(B13),Table22[[รหัสหน่วย2]:[ตำบลที่ตั้งหน่วย]],2,0)</f>
        <v>สพ.ทร. (บางนา)</v>
      </c>
      <c r="H13" s="6" t="str">
        <f>VLOOKUP(TRIM(B13),Table22[[รหัสหน่วย2]:[ตำบลที่ตั้งหน่วย]],3,0)</f>
        <v>สพ.ทร. (บางนา)</v>
      </c>
      <c r="I13" s="6" t="str">
        <f>VLOOKUP(TRIM(C13),Table3[],2,FALSE)</f>
        <v>อาคารปฏิบัติการหรือส่วนสนับสนุนต่าง ๆ (SUPPORTING BUILDING)</v>
      </c>
      <c r="J13" s="26" t="s">
        <v>285</v>
      </c>
      <c r="K13" s="5" t="s">
        <v>282</v>
      </c>
      <c r="L13" s="22">
        <v>2470</v>
      </c>
      <c r="M13" s="5"/>
      <c r="N13" s="7">
        <v>8500</v>
      </c>
      <c r="O13" s="35"/>
      <c r="P13" s="5"/>
      <c r="Q13" s="23">
        <f ca="1">IF(ISBLANK(Table5[[#This Row],[พ.ศ.ที่สร้างเสร็จ]]),"ไม่ระบุ",YEAR(TODAY())-Table5[[#This Row],[พ.ศ.ที่สร้างเสร็จ]]+543)</f>
        <v>95</v>
      </c>
      <c r="R13" s="5" t="s">
        <v>286</v>
      </c>
      <c r="Y13" s="28" t="s">
        <v>788</v>
      </c>
    </row>
    <row r="14" spans="1:25" x14ac:dyDescent="0.35">
      <c r="A14" s="5" t="s">
        <v>15</v>
      </c>
      <c r="B14" s="5" t="s">
        <v>280</v>
      </c>
      <c r="C14" s="11" t="s">
        <v>253</v>
      </c>
      <c r="D14" s="5" t="s">
        <v>281</v>
      </c>
      <c r="E14" s="6" t="str">
        <f t="shared" si="0"/>
        <v>กท 093200-3001</v>
      </c>
      <c r="F14" s="6" t="str">
        <f>VLOOKUP(A14,Table4[],2,0)</f>
        <v>กรุงเทพมหานคร</v>
      </c>
      <c r="G14" s="6" t="str">
        <f>VLOOKUP(TRIM(B14),Table22[[รหัสหน่วย2]:[ตำบลที่ตั้งหน่วย]],2,0)</f>
        <v>สพ.ทร. (บางนา)</v>
      </c>
      <c r="H14" s="6" t="str">
        <f>VLOOKUP(TRIM(B14),Table22[[รหัสหน่วย2]:[ตำบลที่ตั้งหน่วย]],3,0)</f>
        <v>สพ.ทร. (บางนา)</v>
      </c>
      <c r="I14" s="6" t="str">
        <f>VLOOKUP(TRIM(C14),Table3[],2,FALSE)</f>
        <v>อาคารปฏิบัติการหรือส่วนสนับสนุนต่าง ๆ (SUPPORTING BUILDING)</v>
      </c>
      <c r="J14" s="26" t="s">
        <v>284</v>
      </c>
      <c r="K14" s="5" t="s">
        <v>282</v>
      </c>
      <c r="L14" s="22">
        <v>2479</v>
      </c>
      <c r="M14" s="5"/>
      <c r="N14" s="7">
        <v>1500</v>
      </c>
      <c r="O14" s="35"/>
      <c r="P14" s="5"/>
      <c r="Q14" s="23">
        <f ca="1">IF(ISBLANK(Table5[[#This Row],[พ.ศ.ที่สร้างเสร็จ]]),"ไม่ระบุ",YEAR(TODAY())-Table5[[#This Row],[พ.ศ.ที่สร้างเสร็จ]]+543)</f>
        <v>86</v>
      </c>
      <c r="R14" s="5" t="s">
        <v>286</v>
      </c>
      <c r="Y14" s="28" t="s">
        <v>788</v>
      </c>
    </row>
    <row r="15" spans="1:25" x14ac:dyDescent="0.35">
      <c r="A15" s="5" t="s">
        <v>15</v>
      </c>
      <c r="B15" s="5" t="s">
        <v>280</v>
      </c>
      <c r="C15" s="11" t="s">
        <v>253</v>
      </c>
      <c r="D15" s="5" t="s">
        <v>287</v>
      </c>
      <c r="E15" s="6" t="str">
        <f t="shared" si="0"/>
        <v>กท 093200-3004</v>
      </c>
      <c r="F15" s="6" t="str">
        <f>VLOOKUP(A15,Table4[],2,0)</f>
        <v>กรุงเทพมหานคร</v>
      </c>
      <c r="G15" s="6" t="str">
        <f>VLOOKUP(TRIM(B15),Table22[[รหัสหน่วย2]:[ตำบลที่ตั้งหน่วย]],2,0)</f>
        <v>สพ.ทร. (บางนา)</v>
      </c>
      <c r="H15" s="6" t="str">
        <f>VLOOKUP(TRIM(B15),Table22[[รหัสหน่วย2]:[ตำบลที่ตั้งหน่วย]],3,0)</f>
        <v>สพ.ทร. (บางนา)</v>
      </c>
      <c r="I15" s="6" t="str">
        <f>VLOOKUP(TRIM(C15),Table3[],2,FALSE)</f>
        <v>อาคารปฏิบัติการหรือส่วนสนับสนุนต่าง ๆ (SUPPORTING BUILDING)</v>
      </c>
      <c r="J15" s="26" t="s">
        <v>288</v>
      </c>
      <c r="K15" s="5" t="s">
        <v>282</v>
      </c>
      <c r="L15" s="22">
        <v>2513</v>
      </c>
      <c r="M15" s="5"/>
      <c r="N15" s="7">
        <v>540000</v>
      </c>
      <c r="O15" s="35"/>
      <c r="P15" s="5"/>
      <c r="Q15" s="23">
        <f ca="1">IF(ISBLANK(Table5[[#This Row],[พ.ศ.ที่สร้างเสร็จ]]),"ไม่ระบุ",YEAR(TODAY())-Table5[[#This Row],[พ.ศ.ที่สร้างเสร็จ]]+543)</f>
        <v>52</v>
      </c>
      <c r="R15" s="5" t="s">
        <v>286</v>
      </c>
      <c r="Y15" s="28" t="s">
        <v>788</v>
      </c>
    </row>
    <row r="16" spans="1:25" x14ac:dyDescent="0.35">
      <c r="A16" s="5" t="s">
        <v>15</v>
      </c>
      <c r="B16" s="5" t="s">
        <v>280</v>
      </c>
      <c r="C16" s="11" t="s">
        <v>289</v>
      </c>
      <c r="D16" s="5" t="s">
        <v>290</v>
      </c>
      <c r="E16" s="6" t="str">
        <f t="shared" si="0"/>
        <v>กท 093200-1003</v>
      </c>
      <c r="F16" s="6" t="str">
        <f>VLOOKUP(A16,Table4[],2,0)</f>
        <v>กรุงเทพมหานคร</v>
      </c>
      <c r="G16" s="6" t="str">
        <f>VLOOKUP(TRIM(B16),Table22[[รหัสหน่วย2]:[ตำบลที่ตั้งหน่วย]],2,0)</f>
        <v>สพ.ทร. (บางนา)</v>
      </c>
      <c r="H16" s="6" t="str">
        <f>VLOOKUP(TRIM(B16),Table22[[รหัสหน่วย2]:[ตำบลที่ตั้งหน่วย]],3,0)</f>
        <v>สพ.ทร. (บางนา)</v>
      </c>
      <c r="I16" s="6" t="str">
        <f>VLOOKUP(TRIM(C16),Table3[],2,FALSE)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6" s="26" t="s">
        <v>291</v>
      </c>
      <c r="K16" s="5" t="s">
        <v>282</v>
      </c>
      <c r="L16" s="22">
        <v>2466</v>
      </c>
      <c r="M16" s="5"/>
      <c r="N16" s="7">
        <v>1000</v>
      </c>
      <c r="O16" s="35"/>
      <c r="P16" s="5"/>
      <c r="Q16" s="23">
        <f ca="1">IF(ISBLANK(Table5[[#This Row],[พ.ศ.ที่สร้างเสร็จ]]),"ไม่ระบุ",YEAR(TODAY())-Table5[[#This Row],[พ.ศ.ที่สร้างเสร็จ]]+543)</f>
        <v>99</v>
      </c>
      <c r="R16" s="5" t="s">
        <v>286</v>
      </c>
      <c r="Y16" s="28" t="s">
        <v>788</v>
      </c>
    </row>
    <row r="17" spans="1:25" x14ac:dyDescent="0.35">
      <c r="A17" s="5" t="s">
        <v>15</v>
      </c>
      <c r="B17" s="5" t="s">
        <v>280</v>
      </c>
      <c r="C17" s="11" t="s">
        <v>299</v>
      </c>
      <c r="D17" s="5"/>
      <c r="E17" s="6" t="str">
        <f t="shared" si="0"/>
        <v>กท 093200-9</v>
      </c>
      <c r="F17" s="6" t="str">
        <f>VLOOKUP(A17,Table4[],2,0)</f>
        <v>กรุงเทพมหานคร</v>
      </c>
      <c r="G17" s="6" t="str">
        <f>VLOOKUP(TRIM(B17),Table22[[รหัสหน่วย2]:[ตำบลที่ตั้งหน่วย]],2,0)</f>
        <v>สพ.ทร. (บางนา)</v>
      </c>
      <c r="H17" s="6" t="str">
        <f>VLOOKUP(TRIM(B17),Table22[[รหัสหน่วย2]:[ตำบลที่ตั้งหน่วย]],3,0)</f>
        <v>สพ.ทร. (บางนา)</v>
      </c>
      <c r="I17" s="6" t="str">
        <f>VLOOKUP(TRIM(C17),Table3[],2,FALSE)</f>
        <v>อาคารหรือสิ่งก่อสร้างอื่น ๆ นอกเหนือจากอาคารประเภท 1 - 8 (FACILITIES)</v>
      </c>
      <c r="J17" s="26" t="s">
        <v>292</v>
      </c>
      <c r="K17" s="5" t="s">
        <v>293</v>
      </c>
      <c r="L17" s="23"/>
      <c r="M17" s="5"/>
      <c r="N17" s="7"/>
      <c r="O17" s="35"/>
      <c r="P17" s="5"/>
      <c r="Q17" s="2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17" s="5"/>
      <c r="Y17" s="28" t="s">
        <v>788</v>
      </c>
    </row>
    <row r="18" spans="1:25" x14ac:dyDescent="0.35">
      <c r="A18" s="5" t="s">
        <v>15</v>
      </c>
      <c r="B18" s="5" t="s">
        <v>280</v>
      </c>
      <c r="C18" s="10" t="s">
        <v>295</v>
      </c>
      <c r="D18" s="1" t="s">
        <v>296</v>
      </c>
      <c r="E18" s="3" t="str">
        <f t="shared" si="0"/>
        <v>กท 093200-2005</v>
      </c>
      <c r="F18" s="3" t="str">
        <f>VLOOKUP(A18,Table4[],2,0)</f>
        <v>กรุงเทพมหานคร</v>
      </c>
      <c r="G18" s="3" t="str">
        <f>VLOOKUP(TRIM(B18),Table22[[รหัสหน่วย2]:[ตำบลที่ตั้งหน่วย]],2,0)</f>
        <v>สพ.ทร. (บางนา)</v>
      </c>
      <c r="H18" s="3" t="str">
        <f>VLOOKUP(TRIM(B18),Table22[[รหัสหน่วย2]:[ตำบลที่ตั้งหน่วย]],3,0)</f>
        <v>สพ.ทร. (บางนา)</v>
      </c>
      <c r="I18" s="3" t="str">
        <f>VLOOKUP(TRIM(C18),Table3[],2,FALSE)</f>
        <v>อาคารคลังพัสดุ (DEPOT)</v>
      </c>
      <c r="J18" s="25" t="s">
        <v>294</v>
      </c>
      <c r="K18" s="5" t="s">
        <v>282</v>
      </c>
      <c r="L18" s="21">
        <v>2458</v>
      </c>
      <c r="N18" s="4">
        <v>5000</v>
      </c>
      <c r="Q18" s="13">
        <f ca="1">IF(ISBLANK(Table5[[#This Row],[พ.ศ.ที่สร้างเสร็จ]]),"ไม่ระบุ",YEAR(TODAY())-Table5[[#This Row],[พ.ศ.ที่สร้างเสร็จ]]+543)</f>
        <v>107</v>
      </c>
      <c r="R18" s="1" t="s">
        <v>286</v>
      </c>
      <c r="Y18" s="28" t="s">
        <v>788</v>
      </c>
    </row>
    <row r="19" spans="1:25" x14ac:dyDescent="0.35">
      <c r="A19" s="5" t="s">
        <v>15</v>
      </c>
      <c r="B19" s="5" t="s">
        <v>280</v>
      </c>
      <c r="C19" s="10" t="s">
        <v>295</v>
      </c>
      <c r="D19" s="5" t="s">
        <v>287</v>
      </c>
      <c r="E19" s="6" t="str">
        <f t="shared" si="0"/>
        <v>กท 093200-2004</v>
      </c>
      <c r="F19" s="6" t="str">
        <f>VLOOKUP(A19,Table4[],2,0)</f>
        <v>กรุงเทพมหานคร</v>
      </c>
      <c r="G19" s="6" t="str">
        <f>VLOOKUP(TRIM(B19),Table22[[รหัสหน่วย2]:[ตำบลที่ตั้งหน่วย]],2,0)</f>
        <v>สพ.ทร. (บางนา)</v>
      </c>
      <c r="H19" s="6" t="str">
        <f>VLOOKUP(TRIM(B19),Table22[[รหัสหน่วย2]:[ตำบลที่ตั้งหน่วย]],3,0)</f>
        <v>สพ.ทร. (บางนา)</v>
      </c>
      <c r="I19" s="6" t="str">
        <f>VLOOKUP(TRIM(C19),Table3[],2,FALSE)</f>
        <v>อาคารคลังพัสดุ (DEPOT)</v>
      </c>
      <c r="J19" s="26" t="s">
        <v>301</v>
      </c>
      <c r="K19" s="5" t="s">
        <v>282</v>
      </c>
      <c r="L19" s="22">
        <v>2455</v>
      </c>
      <c r="M19" s="5"/>
      <c r="N19" s="7">
        <v>1000</v>
      </c>
      <c r="O19" s="35"/>
      <c r="P19" s="5"/>
      <c r="Q19" s="23">
        <f ca="1">IF(ISBLANK(Table5[[#This Row],[พ.ศ.ที่สร้างเสร็จ]]),"ไม่ระบุ",YEAR(TODAY())-Table5[[#This Row],[พ.ศ.ที่สร้างเสร็จ]]+543)</f>
        <v>110</v>
      </c>
      <c r="R19" s="5" t="s">
        <v>286</v>
      </c>
      <c r="Y19" s="28" t="s">
        <v>788</v>
      </c>
    </row>
    <row r="20" spans="1:25" x14ac:dyDescent="0.35">
      <c r="A20" s="5" t="s">
        <v>15</v>
      </c>
      <c r="B20" s="5" t="s">
        <v>280</v>
      </c>
      <c r="C20" s="10" t="s">
        <v>295</v>
      </c>
      <c r="D20" s="5" t="s">
        <v>290</v>
      </c>
      <c r="E20" s="6" t="str">
        <f t="shared" si="0"/>
        <v>กท 093200-2003</v>
      </c>
      <c r="F20" s="6" t="str">
        <f>VLOOKUP(A20,Table4[],2,0)</f>
        <v>กรุงเทพมหานคร</v>
      </c>
      <c r="G20" s="6" t="str">
        <f>VLOOKUP(TRIM(B20),Table22[[รหัสหน่วย2]:[ตำบลที่ตั้งหน่วย]],2,0)</f>
        <v>สพ.ทร. (บางนา)</v>
      </c>
      <c r="H20" s="6" t="str">
        <f>VLOOKUP(TRIM(B20),Table22[[รหัสหน่วย2]:[ตำบลที่ตั้งหน่วย]],3,0)</f>
        <v>สพ.ทร. (บางนา)</v>
      </c>
      <c r="I20" s="6" t="str">
        <f>VLOOKUP(TRIM(C20),Table3[],2,FALSE)</f>
        <v>อาคารคลังพัสดุ (DEPOT)</v>
      </c>
      <c r="J20" s="26" t="s">
        <v>302</v>
      </c>
      <c r="K20" s="5" t="s">
        <v>282</v>
      </c>
      <c r="L20" s="22">
        <v>2455</v>
      </c>
      <c r="M20" s="5"/>
      <c r="N20" s="7">
        <v>3500</v>
      </c>
      <c r="O20" s="35"/>
      <c r="P20" s="5"/>
      <c r="Q20" s="23">
        <f ca="1">IF(ISBLANK(Table5[[#This Row],[พ.ศ.ที่สร้างเสร็จ]]),"ไม่ระบุ",YEAR(TODAY())-Table5[[#This Row],[พ.ศ.ที่สร้างเสร็จ]]+543)</f>
        <v>110</v>
      </c>
      <c r="R20" s="5" t="s">
        <v>286</v>
      </c>
      <c r="Y20" s="28" t="s">
        <v>788</v>
      </c>
    </row>
    <row r="21" spans="1:25" x14ac:dyDescent="0.35">
      <c r="A21" s="5" t="s">
        <v>15</v>
      </c>
      <c r="B21" s="5" t="s">
        <v>280</v>
      </c>
      <c r="C21" s="11" t="s">
        <v>289</v>
      </c>
      <c r="D21" s="5" t="s">
        <v>304</v>
      </c>
      <c r="E21" s="6" t="str">
        <f t="shared" si="0"/>
        <v>กท 093200-1015</v>
      </c>
      <c r="F21" s="6" t="str">
        <f>VLOOKUP(A21,Table4[],2,0)</f>
        <v>กรุงเทพมหานคร</v>
      </c>
      <c r="G21" s="6" t="str">
        <f>VLOOKUP(TRIM(B21),Table22[[รหัสหน่วย2]:[ตำบลที่ตั้งหน่วย]],2,0)</f>
        <v>สพ.ทร. (บางนา)</v>
      </c>
      <c r="H21" s="6" t="str">
        <f>VLOOKUP(TRIM(B21),Table22[[รหัสหน่วย2]:[ตำบลที่ตั้งหน่วย]],3,0)</f>
        <v>สพ.ทร. (บางนา)</v>
      </c>
      <c r="I21" s="6" t="str">
        <f>VLOOKUP(TRIM(C21),Table3[],2,FALSE)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21" s="26" t="s">
        <v>303</v>
      </c>
      <c r="K21" s="5" t="s">
        <v>282</v>
      </c>
      <c r="L21" s="22">
        <v>2458</v>
      </c>
      <c r="M21" s="5"/>
      <c r="N21" s="7">
        <v>3500</v>
      </c>
      <c r="O21" s="35"/>
      <c r="P21" s="5"/>
      <c r="Q21" s="23">
        <f ca="1">IF(ISBLANK(Table5[[#This Row],[พ.ศ.ที่สร้างเสร็จ]]),"ไม่ระบุ",YEAR(TODAY())-Table5[[#This Row],[พ.ศ.ที่สร้างเสร็จ]]+543)</f>
        <v>107</v>
      </c>
      <c r="R21" s="5" t="s">
        <v>286</v>
      </c>
      <c r="Y21" s="28" t="s">
        <v>788</v>
      </c>
    </row>
    <row r="22" spans="1:25" x14ac:dyDescent="0.35">
      <c r="A22" s="5" t="s">
        <v>15</v>
      </c>
      <c r="B22" s="5" t="s">
        <v>280</v>
      </c>
      <c r="C22" s="10" t="s">
        <v>299</v>
      </c>
      <c r="E22" s="3" t="str">
        <f t="shared" si="0"/>
        <v>กท 093200-9</v>
      </c>
      <c r="F22" s="3" t="str">
        <f>VLOOKUP(A22,Table4[],2,0)</f>
        <v>กรุงเทพมหานคร</v>
      </c>
      <c r="G22" s="3" t="str">
        <f>VLOOKUP(TRIM(B22),Table22[[รหัสหน่วย2]:[ตำบลที่ตั้งหน่วย]],2,0)</f>
        <v>สพ.ทร. (บางนา)</v>
      </c>
      <c r="H22" s="3" t="str">
        <f>VLOOKUP(TRIM(B22),Table22[[รหัสหน่วย2]:[ตำบลที่ตั้งหน่วย]],3,0)</f>
        <v>สพ.ทร. (บางนา)</v>
      </c>
      <c r="I22" s="3" t="str">
        <f>VLOOKUP(TRIM(C22),Table3[],2,FALSE)</f>
        <v>อาคารหรือสิ่งก่อสร้างอื่น ๆ นอกเหนือจากอาคารประเภท 1 - 8 (FACILITIES)</v>
      </c>
      <c r="J22" s="25" t="s">
        <v>305</v>
      </c>
      <c r="N22" s="4"/>
      <c r="Q2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2" s="1" t="s">
        <v>286</v>
      </c>
      <c r="Y22" s="28" t="s">
        <v>788</v>
      </c>
    </row>
    <row r="23" spans="1:25" x14ac:dyDescent="0.35">
      <c r="A23" s="5" t="s">
        <v>15</v>
      </c>
      <c r="B23" s="5" t="s">
        <v>280</v>
      </c>
      <c r="C23" s="10" t="s">
        <v>295</v>
      </c>
      <c r="D23" s="1" t="s">
        <v>306</v>
      </c>
      <c r="E23" s="3" t="str">
        <f t="shared" si="0"/>
        <v>กท 093200-2006</v>
      </c>
      <c r="F23" s="3" t="str">
        <f>VLOOKUP(A23,Table4[],2,0)</f>
        <v>กรุงเทพมหานคร</v>
      </c>
      <c r="G23" s="3" t="str">
        <f>VLOOKUP(TRIM(B23),Table22[[รหัสหน่วย2]:[ตำบลที่ตั้งหน่วย]],2,0)</f>
        <v>สพ.ทร. (บางนา)</v>
      </c>
      <c r="H23" s="3" t="str">
        <f>VLOOKUP(TRIM(B23),Table22[[รหัสหน่วย2]:[ตำบลที่ตั้งหน่วย]],3,0)</f>
        <v>สพ.ทร. (บางนา)</v>
      </c>
      <c r="I23" s="3" t="str">
        <f>VLOOKUP(TRIM(C23),Table3[],2,FALSE)</f>
        <v>อาคารคลังพัสดุ (DEPOT)</v>
      </c>
      <c r="J23" s="25" t="s">
        <v>307</v>
      </c>
      <c r="K23" s="5" t="s">
        <v>282</v>
      </c>
      <c r="L23" s="21">
        <v>2470</v>
      </c>
      <c r="N23" s="4">
        <v>8500</v>
      </c>
      <c r="Q23" s="13">
        <f ca="1">IF(ISBLANK(Table5[[#This Row],[พ.ศ.ที่สร้างเสร็จ]]),"ไม่ระบุ",YEAR(TODAY())-Table5[[#This Row],[พ.ศ.ที่สร้างเสร็จ]]+543)</f>
        <v>95</v>
      </c>
      <c r="R23" s="1" t="s">
        <v>286</v>
      </c>
      <c r="Y23" s="28" t="s">
        <v>788</v>
      </c>
    </row>
    <row r="24" spans="1:25" x14ac:dyDescent="0.35">
      <c r="A24" s="5" t="s">
        <v>15</v>
      </c>
      <c r="B24" s="5" t="s">
        <v>238</v>
      </c>
      <c r="C24" s="11" t="s">
        <v>289</v>
      </c>
      <c r="D24" s="5" t="s">
        <v>281</v>
      </c>
      <c r="E24" s="6" t="str">
        <f t="shared" si="0"/>
        <v>กท 2160-1001</v>
      </c>
      <c r="F24" s="6" t="str">
        <f>VLOOKUP(A24,Table4[],2,0)</f>
        <v>กรุงเทพมหานคร</v>
      </c>
      <c r="G24" s="6" t="str">
        <f>VLOOKUP(TRIM(B24),Table22[[รหัสหน่วย2]:[ตำบลที่ตั้งหน่วย]],2,0)</f>
        <v>กลน.กร.</v>
      </c>
      <c r="H24" s="6" t="str">
        <f>VLOOKUP(TRIM(B24),Table22[[รหัสหน่วย2]:[ตำบลที่ตั้งหน่วย]],3,0)</f>
        <v>บางนา</v>
      </c>
      <c r="I24" s="6" t="str">
        <f>VLOOKUP(TRIM(C24),Table3[],2,FALSE)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24" s="26" t="s">
        <v>506</v>
      </c>
      <c r="K24" s="5" t="s">
        <v>528</v>
      </c>
      <c r="L24" s="23"/>
      <c r="M24" s="5"/>
      <c r="N24" s="7"/>
      <c r="O24" s="35"/>
      <c r="P24" s="5"/>
      <c r="Q24" s="2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4" t="s">
        <v>517</v>
      </c>
      <c r="W24" s="1" t="s">
        <v>551</v>
      </c>
      <c r="Y24" s="28" t="s">
        <v>788</v>
      </c>
    </row>
    <row r="25" spans="1:25" x14ac:dyDescent="0.35">
      <c r="A25" s="5" t="s">
        <v>15</v>
      </c>
      <c r="B25" s="5" t="s">
        <v>238</v>
      </c>
      <c r="C25" s="10" t="s">
        <v>295</v>
      </c>
      <c r="D25" s="1" t="s">
        <v>281</v>
      </c>
      <c r="E25" s="3" t="str">
        <f t="shared" ref="E25:E34" si="1">A25&amp;" "&amp;B25&amp;"-"&amp;C25&amp;D25</f>
        <v>กท 2160-2001</v>
      </c>
      <c r="F25" s="3" t="str">
        <f>VLOOKUP(A25,Table4[],2,0)</f>
        <v>กรุงเทพมหานคร</v>
      </c>
      <c r="G25" s="3" t="str">
        <f>VLOOKUP(TRIM(B25),Table22[[รหัสหน่วย2]:[ตำบลที่ตั้งหน่วย]],2,0)</f>
        <v>กลน.กร.</v>
      </c>
      <c r="H25" s="3" t="str">
        <f>VLOOKUP(TRIM(B25),Table22[[รหัสหน่วย2]:[ตำบลที่ตั้งหน่วย]],3,0)</f>
        <v>บางนา</v>
      </c>
      <c r="I25" s="3" t="str">
        <f>VLOOKUP(TRIM(C25),Table3[],2,FALSE)</f>
        <v>อาคารคลังพัสดุ (DEPOT)</v>
      </c>
      <c r="J25" s="25" t="s">
        <v>507</v>
      </c>
      <c r="K25" s="1" t="s">
        <v>529</v>
      </c>
      <c r="N25" s="4"/>
      <c r="Q2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5" s="1" t="s">
        <v>520</v>
      </c>
      <c r="W25" s="1" t="s">
        <v>551</v>
      </c>
      <c r="Y25" s="28" t="s">
        <v>788</v>
      </c>
    </row>
    <row r="26" spans="1:25" x14ac:dyDescent="0.35">
      <c r="A26" s="5" t="s">
        <v>15</v>
      </c>
      <c r="B26" s="5" t="s">
        <v>238</v>
      </c>
      <c r="C26" s="10" t="s">
        <v>295</v>
      </c>
      <c r="D26" s="1" t="s">
        <v>283</v>
      </c>
      <c r="E26" s="3" t="str">
        <f t="shared" si="1"/>
        <v>กท 2160-2002</v>
      </c>
      <c r="F26" s="3" t="str">
        <f>VLOOKUP(A26,Table4[],2,0)</f>
        <v>กรุงเทพมหานคร</v>
      </c>
      <c r="G26" s="3" t="str">
        <f>VLOOKUP(TRIM(B26),Table22[[รหัสหน่วย2]:[ตำบลที่ตั้งหน่วย]],2,0)</f>
        <v>กลน.กร.</v>
      </c>
      <c r="H26" s="3" t="str">
        <f>VLOOKUP(TRIM(B26),Table22[[รหัสหน่วย2]:[ตำบลที่ตั้งหน่วย]],3,0)</f>
        <v>บางนา</v>
      </c>
      <c r="I26" s="3" t="str">
        <f>VLOOKUP(TRIM(C26),Table3[],2,FALSE)</f>
        <v>อาคารคลังพัสดุ (DEPOT)</v>
      </c>
      <c r="J26" s="25" t="s">
        <v>508</v>
      </c>
      <c r="K26" s="1" t="s">
        <v>529</v>
      </c>
      <c r="N26" s="4"/>
      <c r="Q2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6" s="1" t="s">
        <v>521</v>
      </c>
      <c r="W26" s="1" t="s">
        <v>551</v>
      </c>
      <c r="Y26" s="28" t="s">
        <v>788</v>
      </c>
    </row>
    <row r="27" spans="1:25" x14ac:dyDescent="0.35">
      <c r="A27" s="5" t="s">
        <v>15</v>
      </c>
      <c r="B27" s="5" t="s">
        <v>238</v>
      </c>
      <c r="C27" s="10" t="s">
        <v>253</v>
      </c>
      <c r="D27" s="1" t="s">
        <v>281</v>
      </c>
      <c r="E27" s="3" t="str">
        <f t="shared" si="1"/>
        <v>กท 2160-3001</v>
      </c>
      <c r="F27" s="3" t="str">
        <f>VLOOKUP(A27,Table4[],2,0)</f>
        <v>กรุงเทพมหานคร</v>
      </c>
      <c r="G27" s="3" t="str">
        <f>VLOOKUP(TRIM(B27),Table22[[รหัสหน่วย2]:[ตำบลที่ตั้งหน่วย]],2,0)</f>
        <v>กลน.กร.</v>
      </c>
      <c r="H27" s="3" t="str">
        <f>VLOOKUP(TRIM(B27),Table22[[รหัสหน่วย2]:[ตำบลที่ตั้งหน่วย]],3,0)</f>
        <v>บางนา</v>
      </c>
      <c r="I27" s="3" t="str">
        <f>VLOOKUP(TRIM(C27),Table3[],2,FALSE)</f>
        <v>อาคารปฏิบัติการหรือส่วนสนับสนุนต่าง ๆ (SUPPORTING BUILDING)</v>
      </c>
      <c r="J27" s="25" t="s">
        <v>509</v>
      </c>
      <c r="K27" s="1" t="s">
        <v>529</v>
      </c>
      <c r="N27" s="4"/>
      <c r="Q2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7" s="1" t="s">
        <v>519</v>
      </c>
      <c r="W27" s="1" t="s">
        <v>551</v>
      </c>
      <c r="Y27" s="28" t="s">
        <v>788</v>
      </c>
    </row>
    <row r="28" spans="1:25" x14ac:dyDescent="0.35">
      <c r="A28" s="5" t="s">
        <v>15</v>
      </c>
      <c r="B28" s="5" t="s">
        <v>238</v>
      </c>
      <c r="C28" s="10" t="s">
        <v>253</v>
      </c>
      <c r="D28" s="1" t="s">
        <v>283</v>
      </c>
      <c r="E28" s="3" t="str">
        <f t="shared" si="1"/>
        <v>กท 2160-3002</v>
      </c>
      <c r="F28" s="3" t="str">
        <f>VLOOKUP(A28,Table4[],2,0)</f>
        <v>กรุงเทพมหานคร</v>
      </c>
      <c r="G28" s="3" t="str">
        <f>VLOOKUP(TRIM(B28),Table22[[รหัสหน่วย2]:[ตำบลที่ตั้งหน่วย]],2,0)</f>
        <v>กลน.กร.</v>
      </c>
      <c r="H28" s="3" t="str">
        <f>VLOOKUP(TRIM(B28),Table22[[รหัสหน่วย2]:[ตำบลที่ตั้งหน่วย]],3,0)</f>
        <v>บางนา</v>
      </c>
      <c r="I28" s="3" t="str">
        <f>VLOOKUP(TRIM(C28),Table3[],2,FALSE)</f>
        <v>อาคารปฏิบัติการหรือส่วนสนับสนุนต่าง ๆ (SUPPORTING BUILDING)</v>
      </c>
      <c r="J28" s="25" t="s">
        <v>510</v>
      </c>
      <c r="K28" s="1" t="s">
        <v>529</v>
      </c>
      <c r="N28" s="4"/>
      <c r="Q2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8" s="1" t="s">
        <v>522</v>
      </c>
      <c r="W28" s="1" t="s">
        <v>551</v>
      </c>
      <c r="Y28" s="28" t="s">
        <v>788</v>
      </c>
    </row>
    <row r="29" spans="1:25" x14ac:dyDescent="0.35">
      <c r="A29" s="5" t="s">
        <v>15</v>
      </c>
      <c r="B29" s="5" t="s">
        <v>238</v>
      </c>
      <c r="C29" s="10" t="s">
        <v>253</v>
      </c>
      <c r="D29" s="1" t="s">
        <v>290</v>
      </c>
      <c r="E29" s="3" t="str">
        <f t="shared" si="1"/>
        <v>กท 2160-3003</v>
      </c>
      <c r="F29" s="3" t="str">
        <f>VLOOKUP(A29,Table4[],2,0)</f>
        <v>กรุงเทพมหานคร</v>
      </c>
      <c r="G29" s="3" t="str">
        <f>VLOOKUP(TRIM(B29),Table22[[รหัสหน่วย2]:[ตำบลที่ตั้งหน่วย]],2,0)</f>
        <v>กลน.กร.</v>
      </c>
      <c r="H29" s="3" t="str">
        <f>VLOOKUP(TRIM(B29),Table22[[รหัสหน่วย2]:[ตำบลที่ตั้งหน่วย]],3,0)</f>
        <v>บางนา</v>
      </c>
      <c r="I29" s="3" t="str">
        <f>VLOOKUP(TRIM(C29),Table3[],2,FALSE)</f>
        <v>อาคารปฏิบัติการหรือส่วนสนับสนุนต่าง ๆ (SUPPORTING BUILDING)</v>
      </c>
      <c r="J29" s="25" t="s">
        <v>511</v>
      </c>
      <c r="K29" s="1" t="s">
        <v>530</v>
      </c>
      <c r="N29" s="4"/>
      <c r="Q2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9" s="1" t="s">
        <v>518</v>
      </c>
      <c r="W29" s="1" t="s">
        <v>551</v>
      </c>
      <c r="Y29" s="28" t="s">
        <v>788</v>
      </c>
    </row>
    <row r="30" spans="1:25" x14ac:dyDescent="0.35">
      <c r="A30" s="5" t="s">
        <v>15</v>
      </c>
      <c r="B30" s="5" t="s">
        <v>238</v>
      </c>
      <c r="C30" s="10" t="s">
        <v>253</v>
      </c>
      <c r="D30" s="1" t="s">
        <v>287</v>
      </c>
      <c r="E30" s="3" t="str">
        <f t="shared" si="1"/>
        <v>กท 2160-3004</v>
      </c>
      <c r="F30" s="3" t="str">
        <f>VLOOKUP(A30,Table4[],2,0)</f>
        <v>กรุงเทพมหานคร</v>
      </c>
      <c r="G30" s="3" t="str">
        <f>VLOOKUP(TRIM(B30),Table22[[รหัสหน่วย2]:[ตำบลที่ตั้งหน่วย]],2,0)</f>
        <v>กลน.กร.</v>
      </c>
      <c r="H30" s="3" t="str">
        <f>VLOOKUP(TRIM(B30),Table22[[รหัสหน่วย2]:[ตำบลที่ตั้งหน่วย]],3,0)</f>
        <v>บางนา</v>
      </c>
      <c r="I30" s="3" t="str">
        <f>VLOOKUP(TRIM(C30),Table3[],2,FALSE)</f>
        <v>อาคารปฏิบัติการหรือส่วนสนับสนุนต่าง ๆ (SUPPORTING BUILDING)</v>
      </c>
      <c r="J30" s="25" t="s">
        <v>511</v>
      </c>
      <c r="K30" s="1" t="s">
        <v>530</v>
      </c>
      <c r="N30" s="4"/>
      <c r="Q3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0" s="1" t="s">
        <v>523</v>
      </c>
      <c r="W30" s="1" t="s">
        <v>551</v>
      </c>
      <c r="Y30" s="28" t="s">
        <v>788</v>
      </c>
    </row>
    <row r="31" spans="1:25" x14ac:dyDescent="0.35">
      <c r="A31" s="5" t="s">
        <v>15</v>
      </c>
      <c r="B31" s="5" t="s">
        <v>238</v>
      </c>
      <c r="C31" s="10" t="s">
        <v>253</v>
      </c>
      <c r="D31" s="1" t="s">
        <v>296</v>
      </c>
      <c r="E31" s="3" t="str">
        <f t="shared" si="1"/>
        <v>กท 2160-3005</v>
      </c>
      <c r="F31" s="3" t="str">
        <f>VLOOKUP(A31,Table4[],2,0)</f>
        <v>กรุงเทพมหานคร</v>
      </c>
      <c r="G31" s="3" t="str">
        <f>VLOOKUP(TRIM(B31),Table22[[รหัสหน่วย2]:[ตำบลที่ตั้งหน่วย]],2,0)</f>
        <v>กลน.กร.</v>
      </c>
      <c r="H31" s="3" t="str">
        <f>VLOOKUP(TRIM(B31),Table22[[รหัสหน่วย2]:[ตำบลที่ตั้งหน่วย]],3,0)</f>
        <v>บางนา</v>
      </c>
      <c r="I31" s="3" t="str">
        <f>VLOOKUP(TRIM(C31),Table3[],2,FALSE)</f>
        <v>อาคารปฏิบัติการหรือส่วนสนับสนุนต่าง ๆ (SUPPORTING BUILDING)</v>
      </c>
      <c r="J31" s="25" t="s">
        <v>512</v>
      </c>
      <c r="K31" s="1" t="s">
        <v>530</v>
      </c>
      <c r="N31" s="4"/>
      <c r="Q3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1" s="1" t="s">
        <v>527</v>
      </c>
      <c r="Y31" s="28" t="s">
        <v>788</v>
      </c>
    </row>
    <row r="32" spans="1:25" x14ac:dyDescent="0.35">
      <c r="A32" s="5" t="s">
        <v>15</v>
      </c>
      <c r="B32" s="5" t="s">
        <v>238</v>
      </c>
      <c r="C32" s="10" t="s">
        <v>262</v>
      </c>
      <c r="D32" s="1" t="s">
        <v>281</v>
      </c>
      <c r="E32" s="3" t="str">
        <f t="shared" si="1"/>
        <v>กท 2160-4001</v>
      </c>
      <c r="F32" s="3" t="str">
        <f>VLOOKUP(A32,Table4[],2,0)</f>
        <v>กรุงเทพมหานคร</v>
      </c>
      <c r="G32" s="3" t="str">
        <f>VLOOKUP(TRIM(B32),Table22[[รหัสหน่วย2]:[ตำบลที่ตั้งหน่วย]],2,0)</f>
        <v>กลน.กร.</v>
      </c>
      <c r="H32" s="3" t="str">
        <f>VLOOKUP(TRIM(B32),Table22[[รหัสหน่วย2]:[ตำบลที่ตั้งหน่วย]],3,0)</f>
        <v>บางนา</v>
      </c>
      <c r="I32" s="3" t="str">
        <f>VLOOKUP(TRIM(C32),Table3[],2,FALSE)</f>
        <v>อาคารที่ใช้เพื่อการบริการกำลังพลหรืออาคารสวัสดิการต่าง ๆ (STORE &amp; SERVICE)</v>
      </c>
      <c r="J32" s="25" t="s">
        <v>513</v>
      </c>
      <c r="K32" s="1" t="s">
        <v>529</v>
      </c>
      <c r="N32" s="4"/>
      <c r="Q3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2" s="1" t="s">
        <v>524</v>
      </c>
      <c r="W32" s="1" t="s">
        <v>551</v>
      </c>
      <c r="Y32" s="28" t="s">
        <v>788</v>
      </c>
    </row>
    <row r="33" spans="1:25" x14ac:dyDescent="0.35">
      <c r="A33" s="5" t="s">
        <v>15</v>
      </c>
      <c r="B33" s="5" t="s">
        <v>238</v>
      </c>
      <c r="C33" s="10" t="s">
        <v>262</v>
      </c>
      <c r="D33" s="1" t="s">
        <v>283</v>
      </c>
      <c r="E33" s="3" t="str">
        <f t="shared" si="1"/>
        <v>กท 2160-4002</v>
      </c>
      <c r="F33" s="3" t="str">
        <f>VLOOKUP(A33,Table4[],2,0)</f>
        <v>กรุงเทพมหานคร</v>
      </c>
      <c r="G33" s="3" t="str">
        <f>VLOOKUP(TRIM(B33),Table22[[รหัสหน่วย2]:[ตำบลที่ตั้งหน่วย]],2,0)</f>
        <v>กลน.กร.</v>
      </c>
      <c r="H33" s="3" t="str">
        <f>VLOOKUP(TRIM(B33),Table22[[รหัสหน่วย2]:[ตำบลที่ตั้งหน่วย]],3,0)</f>
        <v>บางนา</v>
      </c>
      <c r="I33" s="3" t="str">
        <f>VLOOKUP(TRIM(C33),Table3[],2,FALSE)</f>
        <v>อาคารที่ใช้เพื่อการบริการกำลังพลหรืออาคารสวัสดิการต่าง ๆ (STORE &amp; SERVICE)</v>
      </c>
      <c r="J33" s="25" t="s">
        <v>514</v>
      </c>
      <c r="K33" s="1" t="s">
        <v>529</v>
      </c>
      <c r="N33" s="4"/>
      <c r="Q3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3" s="1" t="s">
        <v>525</v>
      </c>
      <c r="W33" s="1" t="s">
        <v>551</v>
      </c>
      <c r="Y33" s="28" t="s">
        <v>788</v>
      </c>
    </row>
    <row r="34" spans="1:25" x14ac:dyDescent="0.35">
      <c r="A34" s="5" t="s">
        <v>15</v>
      </c>
      <c r="B34" s="5" t="s">
        <v>238</v>
      </c>
      <c r="C34" s="10" t="s">
        <v>262</v>
      </c>
      <c r="D34" s="1" t="s">
        <v>290</v>
      </c>
      <c r="E34" s="3" t="str">
        <f t="shared" si="1"/>
        <v>กท 2160-4003</v>
      </c>
      <c r="F34" s="3" t="str">
        <f>VLOOKUP(A34,Table4[],2,0)</f>
        <v>กรุงเทพมหานคร</v>
      </c>
      <c r="G34" s="3" t="str">
        <f>VLOOKUP(TRIM(B34),Table22[[รหัสหน่วย2]:[ตำบลที่ตั้งหน่วย]],2,0)</f>
        <v>กลน.กร.</v>
      </c>
      <c r="H34" s="3" t="str">
        <f>VLOOKUP(TRIM(B34),Table22[[รหัสหน่วย2]:[ตำบลที่ตั้งหน่วย]],3,0)</f>
        <v>บางนา</v>
      </c>
      <c r="I34" s="3" t="str">
        <f>VLOOKUP(TRIM(C34),Table3[],2,FALSE)</f>
        <v>อาคารที่ใช้เพื่อการบริการกำลังพลหรืออาคารสวัสดิการต่าง ๆ (STORE &amp; SERVICE)</v>
      </c>
      <c r="J34" s="25" t="s">
        <v>515</v>
      </c>
      <c r="K34" s="1" t="s">
        <v>529</v>
      </c>
      <c r="N34" s="4"/>
      <c r="Q3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4" s="1" t="s">
        <v>526</v>
      </c>
      <c r="W34" s="1" t="s">
        <v>551</v>
      </c>
      <c r="Y34" s="28" t="s">
        <v>788</v>
      </c>
    </row>
    <row r="35" spans="1:25" x14ac:dyDescent="0.35">
      <c r="A35" s="5" t="s">
        <v>15</v>
      </c>
      <c r="B35" s="5" t="s">
        <v>238</v>
      </c>
      <c r="C35" s="10" t="s">
        <v>262</v>
      </c>
      <c r="D35" s="1" t="s">
        <v>287</v>
      </c>
      <c r="E35" s="3" t="str">
        <f>A35&amp;" "&amp;B35&amp;"-"&amp;C35&amp;D35</f>
        <v>กท 2160-4004</v>
      </c>
      <c r="F35" s="3" t="str">
        <f>VLOOKUP(A35,Table4[],2,0)</f>
        <v>กรุงเทพมหานคร</v>
      </c>
      <c r="G35" s="3" t="str">
        <f>VLOOKUP(TRIM(B35),Table22[[รหัสหน่วย2]:[ตำบลที่ตั้งหน่วย]],2,0)</f>
        <v>กลน.กร.</v>
      </c>
      <c r="H35" s="3" t="str">
        <f>VLOOKUP(TRIM(B35),Table22[[รหัสหน่วย2]:[ตำบลที่ตั้งหน่วย]],3,0)</f>
        <v>บางนา</v>
      </c>
      <c r="I35" s="3" t="str">
        <f>VLOOKUP(TRIM(C35),Table3[],2,FALSE)</f>
        <v>อาคารที่ใช้เพื่อการบริการกำลังพลหรืออาคารสวัสดิการต่าง ๆ (STORE &amp; SERVICE)</v>
      </c>
      <c r="J35" s="25" t="s">
        <v>516</v>
      </c>
      <c r="K35" s="1" t="s">
        <v>529</v>
      </c>
      <c r="N35" s="4"/>
      <c r="Q3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5" s="1" t="s">
        <v>527</v>
      </c>
      <c r="Y35" s="28" t="s">
        <v>788</v>
      </c>
    </row>
    <row r="36" spans="1:25" x14ac:dyDescent="0.35">
      <c r="A36" s="5" t="s">
        <v>15</v>
      </c>
      <c r="B36" s="5" t="s">
        <v>238</v>
      </c>
      <c r="C36" s="10" t="s">
        <v>274</v>
      </c>
      <c r="D36" s="1" t="s">
        <v>281</v>
      </c>
      <c r="E36" s="3" t="str">
        <f t="shared" ref="E36:E42" si="2">A36&amp;" "&amp;B36&amp;"-"&amp;C36&amp;D36</f>
        <v>กท 2160-6001</v>
      </c>
      <c r="F36" s="3" t="str">
        <f>VLOOKUP(A36,Table4[],2,0)</f>
        <v>กรุงเทพมหานคร</v>
      </c>
      <c r="G36" s="3" t="str">
        <f>VLOOKUP(TRIM(B36),Table22[[รหัสหน่วย2]:[ตำบลที่ตั้งหน่วย]],2,0)</f>
        <v>กลน.กร.</v>
      </c>
      <c r="H36" s="3" t="str">
        <f>VLOOKUP(TRIM(B36),Table22[[รหัสหน่วย2]:[ตำบลที่ตั้งหน่วย]],3,0)</f>
        <v>บางนา</v>
      </c>
      <c r="I36" s="3" t="str">
        <f>VLOOKUP(TRIM(C36),Table3[],2,FALSE)</f>
        <v>อาคารพักอาศัยระดับสัญญาบัตร (OFFICER QUARTERS)</v>
      </c>
      <c r="J36" s="25" t="s">
        <v>650</v>
      </c>
      <c r="K36" s="1" t="s">
        <v>536</v>
      </c>
      <c r="N36" s="4"/>
      <c r="Q3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6" s="1" t="s">
        <v>538</v>
      </c>
      <c r="W36" s="1" t="s">
        <v>551</v>
      </c>
      <c r="Y36" s="28" t="s">
        <v>788</v>
      </c>
    </row>
    <row r="37" spans="1:25" x14ac:dyDescent="0.35">
      <c r="A37" s="5" t="s">
        <v>15</v>
      </c>
      <c r="B37" s="5" t="s">
        <v>238</v>
      </c>
      <c r="C37" s="10" t="s">
        <v>274</v>
      </c>
      <c r="D37" s="1" t="s">
        <v>283</v>
      </c>
      <c r="E37" s="3" t="str">
        <f t="shared" si="2"/>
        <v>กท 2160-6002</v>
      </c>
      <c r="F37" s="3" t="str">
        <f>VLOOKUP(A37,Table4[],2,0)</f>
        <v>กรุงเทพมหานคร</v>
      </c>
      <c r="G37" s="3" t="str">
        <f>VLOOKUP(TRIM(B37),Table22[[รหัสหน่วย2]:[ตำบลที่ตั้งหน่วย]],2,0)</f>
        <v>กลน.กร.</v>
      </c>
      <c r="H37" s="3" t="str">
        <f>VLOOKUP(TRIM(B37),Table22[[รหัสหน่วย2]:[ตำบลที่ตั้งหน่วย]],3,0)</f>
        <v>บางนา</v>
      </c>
      <c r="I37" s="3" t="str">
        <f>VLOOKUP(TRIM(C37),Table3[],2,FALSE)</f>
        <v>อาคารพักอาศัยระดับสัญญาบัตร (OFFICER QUARTERS)</v>
      </c>
      <c r="J37" s="25" t="s">
        <v>531</v>
      </c>
      <c r="K37" s="1" t="s">
        <v>536</v>
      </c>
      <c r="N37" s="4"/>
      <c r="Q3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7" s="1" t="s">
        <v>527</v>
      </c>
      <c r="Y37" s="28" t="s">
        <v>788</v>
      </c>
    </row>
    <row r="38" spans="1:25" x14ac:dyDescent="0.35">
      <c r="A38" s="5" t="s">
        <v>15</v>
      </c>
      <c r="B38" s="5" t="s">
        <v>238</v>
      </c>
      <c r="C38" s="10" t="s">
        <v>274</v>
      </c>
      <c r="D38" s="1" t="s">
        <v>290</v>
      </c>
      <c r="E38" s="3" t="str">
        <f t="shared" si="2"/>
        <v>กท 2160-6003</v>
      </c>
      <c r="F38" s="3" t="str">
        <f>VLOOKUP(A38,Table4[],2,0)</f>
        <v>กรุงเทพมหานคร</v>
      </c>
      <c r="G38" s="3" t="str">
        <f>VLOOKUP(TRIM(B38),Table22[[รหัสหน่วย2]:[ตำบลที่ตั้งหน่วย]],2,0)</f>
        <v>กลน.กร.</v>
      </c>
      <c r="H38" s="3" t="str">
        <f>VLOOKUP(TRIM(B38),Table22[[รหัสหน่วย2]:[ตำบลที่ตั้งหน่วย]],3,0)</f>
        <v>บางนา</v>
      </c>
      <c r="I38" s="3" t="str">
        <f>VLOOKUP(TRIM(C38),Table3[],2,FALSE)</f>
        <v>อาคารพักอาศัยระดับสัญญาบัตร (OFFICER QUARTERS)</v>
      </c>
      <c r="J38" s="25" t="s">
        <v>532</v>
      </c>
      <c r="K38" s="1" t="s">
        <v>536</v>
      </c>
      <c r="N38" s="4"/>
      <c r="Q3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8" s="1" t="s">
        <v>527</v>
      </c>
      <c r="Y38" s="28" t="s">
        <v>788</v>
      </c>
    </row>
    <row r="39" spans="1:25" x14ac:dyDescent="0.35">
      <c r="A39" s="5" t="s">
        <v>15</v>
      </c>
      <c r="B39" s="5" t="s">
        <v>238</v>
      </c>
      <c r="C39" s="10" t="s">
        <v>274</v>
      </c>
      <c r="D39" s="1" t="s">
        <v>287</v>
      </c>
      <c r="E39" s="3" t="str">
        <f t="shared" si="2"/>
        <v>กท 2160-6004</v>
      </c>
      <c r="F39" s="3" t="str">
        <f>VLOOKUP(A39,Table4[],2,0)</f>
        <v>กรุงเทพมหานคร</v>
      </c>
      <c r="G39" s="3" t="str">
        <f>VLOOKUP(TRIM(B39),Table22[[รหัสหน่วย2]:[ตำบลที่ตั้งหน่วย]],2,0)</f>
        <v>กลน.กร.</v>
      </c>
      <c r="H39" s="3" t="str">
        <f>VLOOKUP(TRIM(B39),Table22[[รหัสหน่วย2]:[ตำบลที่ตั้งหน่วย]],3,0)</f>
        <v>บางนา</v>
      </c>
      <c r="I39" s="3" t="str">
        <f>VLOOKUP(TRIM(C39),Table3[],2,FALSE)</f>
        <v>อาคารพักอาศัยระดับสัญญาบัตร (OFFICER QUARTERS)</v>
      </c>
      <c r="J39" s="25" t="s">
        <v>533</v>
      </c>
      <c r="K39" s="1" t="s">
        <v>536</v>
      </c>
      <c r="N39" s="4"/>
      <c r="Q3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9" s="1" t="s">
        <v>527</v>
      </c>
      <c r="Y39" s="28" t="s">
        <v>788</v>
      </c>
    </row>
    <row r="40" spans="1:25" x14ac:dyDescent="0.35">
      <c r="A40" s="5" t="s">
        <v>15</v>
      </c>
      <c r="B40" s="5" t="s">
        <v>238</v>
      </c>
      <c r="C40" s="10" t="s">
        <v>274</v>
      </c>
      <c r="D40" s="1" t="s">
        <v>296</v>
      </c>
      <c r="E40" s="3" t="str">
        <f t="shared" si="2"/>
        <v>กท 2160-6005</v>
      </c>
      <c r="F40" s="3" t="str">
        <f>VLOOKUP(A40,Table4[],2,0)</f>
        <v>กรุงเทพมหานคร</v>
      </c>
      <c r="G40" s="3" t="str">
        <f>VLOOKUP(TRIM(B40),Table22[[รหัสหน่วย2]:[ตำบลที่ตั้งหน่วย]],2,0)</f>
        <v>กลน.กร.</v>
      </c>
      <c r="H40" s="3" t="str">
        <f>VLOOKUP(TRIM(B40),Table22[[รหัสหน่วย2]:[ตำบลที่ตั้งหน่วย]],3,0)</f>
        <v>บางนา</v>
      </c>
      <c r="I40" s="3" t="str">
        <f>VLOOKUP(TRIM(C40),Table3[],2,FALSE)</f>
        <v>อาคารพักอาศัยระดับสัญญาบัตร (OFFICER QUARTERS)</v>
      </c>
      <c r="J40" s="25" t="s">
        <v>533</v>
      </c>
      <c r="K40" s="1" t="s">
        <v>536</v>
      </c>
      <c r="N40" s="4"/>
      <c r="Q4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40" s="1" t="s">
        <v>527</v>
      </c>
      <c r="Y40" s="28" t="s">
        <v>788</v>
      </c>
    </row>
    <row r="41" spans="1:25" x14ac:dyDescent="0.35">
      <c r="A41" s="5" t="s">
        <v>15</v>
      </c>
      <c r="B41" s="5" t="s">
        <v>238</v>
      </c>
      <c r="C41" s="10" t="s">
        <v>298</v>
      </c>
      <c r="D41" s="1" t="s">
        <v>281</v>
      </c>
      <c r="E41" s="3" t="str">
        <f t="shared" si="2"/>
        <v>กท 2160-8001</v>
      </c>
      <c r="F41" s="3" t="str">
        <f>VLOOKUP(A41,Table4[],2,0)</f>
        <v>กรุงเทพมหานคร</v>
      </c>
      <c r="G41" s="3" t="str">
        <f>VLOOKUP(TRIM(B41),Table22[[รหัสหน่วย2]:[ตำบลที่ตั้งหน่วย]],2,0)</f>
        <v>กลน.กร.</v>
      </c>
      <c r="H41" s="3" t="str">
        <f>VLOOKUP(TRIM(B41),Table22[[รหัสหน่วย2]:[ตำบลที่ตั้งหน่วย]],3,0)</f>
        <v>บางนา</v>
      </c>
      <c r="I41" s="3" t="str">
        <f>VLOOKUP(TRIM(C41),Table3[],2,FALSE)</f>
        <v>อาคารพักอาศัยของลูกจ้างและพลทหาร (BARRACKS)</v>
      </c>
      <c r="J41" s="25" t="s">
        <v>534</v>
      </c>
      <c r="K41" s="1" t="s">
        <v>537</v>
      </c>
      <c r="N41" s="4"/>
      <c r="Q4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41" s="1" t="s">
        <v>552</v>
      </c>
      <c r="W41" s="1" t="s">
        <v>551</v>
      </c>
      <c r="Y41" s="28" t="s">
        <v>788</v>
      </c>
    </row>
    <row r="42" spans="1:25" x14ac:dyDescent="0.35">
      <c r="A42" s="5" t="s">
        <v>15</v>
      </c>
      <c r="B42" s="5" t="s">
        <v>238</v>
      </c>
      <c r="C42" s="10" t="s">
        <v>298</v>
      </c>
      <c r="D42" s="1" t="s">
        <v>283</v>
      </c>
      <c r="E42" s="3" t="str">
        <f t="shared" si="2"/>
        <v>กท 2160-8002</v>
      </c>
      <c r="F42" s="3" t="str">
        <f>VLOOKUP(A42,Table4[],2,0)</f>
        <v>กรุงเทพมหานคร</v>
      </c>
      <c r="G42" s="3" t="str">
        <f>VLOOKUP(TRIM(B42),Table22[[รหัสหน่วย2]:[ตำบลที่ตั้งหน่วย]],2,0)</f>
        <v>กลน.กร.</v>
      </c>
      <c r="H42" s="3" t="str">
        <f>VLOOKUP(TRIM(B42),Table22[[รหัสหน่วย2]:[ตำบลที่ตั้งหน่วย]],3,0)</f>
        <v>บางนา</v>
      </c>
      <c r="I42" s="3" t="str">
        <f>VLOOKUP(TRIM(C42),Table3[],2,FALSE)</f>
        <v>อาคารพักอาศัยของลูกจ้างและพลทหาร (BARRACKS)</v>
      </c>
      <c r="J42" s="25" t="s">
        <v>535</v>
      </c>
      <c r="K42" s="1" t="s">
        <v>537</v>
      </c>
      <c r="N42" s="4"/>
      <c r="Q4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42" s="1" t="s">
        <v>553</v>
      </c>
      <c r="W42" s="1" t="s">
        <v>551</v>
      </c>
      <c r="Y42" s="28" t="s">
        <v>788</v>
      </c>
    </row>
    <row r="43" spans="1:25" x14ac:dyDescent="0.35">
      <c r="A43" s="5" t="s">
        <v>15</v>
      </c>
      <c r="B43" s="5" t="s">
        <v>238</v>
      </c>
      <c r="C43" s="10" t="s">
        <v>289</v>
      </c>
      <c r="D43" s="1" t="s">
        <v>283</v>
      </c>
      <c r="E43" s="3" t="str">
        <f t="shared" ref="E43:E47" si="3">A43&amp;" "&amp;B43&amp;"-"&amp;C43&amp;D43</f>
        <v>กท 2160-1002</v>
      </c>
      <c r="F43" s="3" t="str">
        <f>VLOOKUP(A43,Table4[],2,0)</f>
        <v>กรุงเทพมหานคร</v>
      </c>
      <c r="G43" s="3" t="str">
        <f>VLOOKUP(TRIM(B43),Table22[[รหัสหน่วย2]:[ตำบลที่ตั้งหน่วย]],2,0)</f>
        <v>กลน.กร.</v>
      </c>
      <c r="H43" s="3" t="str">
        <f>VLOOKUP(TRIM(B43),Table22[[รหัสหน่วย2]:[ตำบลที่ตั้งหน่วย]],3,0)</f>
        <v>บางนา</v>
      </c>
      <c r="I43" s="3" t="str">
        <f>VLOOKUP(TRIM(C43),Table3[],2,FALSE)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3" s="25" t="s">
        <v>539</v>
      </c>
      <c r="K43" s="1" t="s">
        <v>529</v>
      </c>
      <c r="N43" s="4"/>
      <c r="Q4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3" s="28" t="s">
        <v>788</v>
      </c>
    </row>
    <row r="44" spans="1:25" x14ac:dyDescent="0.35">
      <c r="A44" s="5" t="s">
        <v>15</v>
      </c>
      <c r="B44" s="5" t="s">
        <v>238</v>
      </c>
      <c r="C44" s="10" t="s">
        <v>289</v>
      </c>
      <c r="D44" s="1" t="s">
        <v>290</v>
      </c>
      <c r="E44" s="3" t="str">
        <f t="shared" si="3"/>
        <v>กท 2160-1003</v>
      </c>
      <c r="F44" s="3" t="str">
        <f>VLOOKUP(A44,Table4[],2,0)</f>
        <v>กรุงเทพมหานคร</v>
      </c>
      <c r="G44" s="3" t="str">
        <f>VLOOKUP(TRIM(B44),Table22[[รหัสหน่วย2]:[ตำบลที่ตั้งหน่วย]],2,0)</f>
        <v>กลน.กร.</v>
      </c>
      <c r="H44" s="3" t="str">
        <f>VLOOKUP(TRIM(B44),Table22[[รหัสหน่วย2]:[ตำบลที่ตั้งหน่วย]],3,0)</f>
        <v>บางนา</v>
      </c>
      <c r="I44" s="3" t="str">
        <f>VLOOKUP(TRIM(C44),Table3[],2,FALSE)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4" s="25" t="s">
        <v>540</v>
      </c>
      <c r="K44" s="1" t="s">
        <v>529</v>
      </c>
      <c r="N44" s="4"/>
      <c r="Q4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4" s="28" t="s">
        <v>788</v>
      </c>
    </row>
    <row r="45" spans="1:25" x14ac:dyDescent="0.35">
      <c r="A45" s="5" t="s">
        <v>71</v>
      </c>
      <c r="B45" s="5" t="s">
        <v>238</v>
      </c>
      <c r="C45" s="10" t="s">
        <v>289</v>
      </c>
      <c r="D45" s="1" t="s">
        <v>287</v>
      </c>
      <c r="E45" s="3" t="str">
        <f t="shared" si="3"/>
        <v>สป 2160-1004</v>
      </c>
      <c r="F45" s="3" t="str">
        <f>VLOOKUP(A45,Table4[],2,0)</f>
        <v>สมุทรปราการ</v>
      </c>
      <c r="G45" s="3" t="str">
        <f>VLOOKUP(TRIM(B45),Table22[[รหัสหน่วย2]:[ตำบลที่ตั้งหน่วย]],2,0)</f>
        <v>กลน.กร.</v>
      </c>
      <c r="H45" s="3" t="str">
        <f>VLOOKUP(TRIM(B45),Table22[[รหัสหน่วย2]:[ตำบลที่ตั้งหน่วย]],3,0)</f>
        <v>บางนา</v>
      </c>
      <c r="I45" s="3" t="str">
        <f>VLOOKUP(TRIM(C45),Table3[],2,FALSE)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5" s="25" t="s">
        <v>542</v>
      </c>
      <c r="K45" s="1" t="s">
        <v>536</v>
      </c>
      <c r="N45" s="4"/>
      <c r="Q4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5" s="28" t="s">
        <v>788</v>
      </c>
    </row>
    <row r="46" spans="1:25" x14ac:dyDescent="0.35">
      <c r="A46" s="5" t="s">
        <v>97</v>
      </c>
      <c r="B46" s="5" t="s">
        <v>238</v>
      </c>
      <c r="C46" s="10" t="s">
        <v>289</v>
      </c>
      <c r="D46" s="1" t="s">
        <v>296</v>
      </c>
      <c r="E46" s="3" t="str">
        <f t="shared" si="3"/>
        <v>นบ 2160-1005</v>
      </c>
      <c r="F46" s="3" t="str">
        <f>VLOOKUP(A46,Table4[],2,0)</f>
        <v>นนทบุรี</v>
      </c>
      <c r="G46" s="3" t="str">
        <f>VLOOKUP(TRIM(B46),Table22[[รหัสหน่วย2]:[ตำบลที่ตั้งหน่วย]],2,0)</f>
        <v>กลน.กร.</v>
      </c>
      <c r="H46" s="3" t="str">
        <f>VLOOKUP(TRIM(B46),Table22[[รหัสหน่วย2]:[ตำบลที่ตั้งหน่วย]],3,0)</f>
        <v>บางนา</v>
      </c>
      <c r="I46" s="3" t="str">
        <f>VLOOKUP(TRIM(C46),Table3[],2,FALSE)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6" s="25" t="s">
        <v>541</v>
      </c>
      <c r="K46" s="1" t="s">
        <v>536</v>
      </c>
      <c r="N46" s="4"/>
      <c r="Q4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6" s="28" t="s">
        <v>788</v>
      </c>
    </row>
    <row r="47" spans="1:25" x14ac:dyDescent="0.35">
      <c r="A47" s="5" t="s">
        <v>97</v>
      </c>
      <c r="B47" s="5" t="s">
        <v>238</v>
      </c>
      <c r="C47" s="10" t="s">
        <v>274</v>
      </c>
      <c r="D47" s="1" t="s">
        <v>306</v>
      </c>
      <c r="E47" s="3" t="str">
        <f t="shared" si="3"/>
        <v>นบ 2160-6006</v>
      </c>
      <c r="F47" s="3" t="str">
        <f>VLOOKUP(A47,Table4[],2,0)</f>
        <v>นนทบุรี</v>
      </c>
      <c r="G47" s="3" t="str">
        <f>VLOOKUP(TRIM(B47),Table22[[รหัสหน่วย2]:[ตำบลที่ตั้งหน่วย]],2,0)</f>
        <v>กลน.กร.</v>
      </c>
      <c r="H47" s="3" t="str">
        <f>VLOOKUP(TRIM(B47),Table22[[รหัสหน่วย2]:[ตำบลที่ตั้งหน่วย]],3,0)</f>
        <v>บางนา</v>
      </c>
      <c r="I47" s="3" t="str">
        <f>VLOOKUP(TRIM(C47),Table3[],2,FALSE)</f>
        <v>อาคารพักอาศัยระดับสัญญาบัตร (OFFICER QUARTERS)</v>
      </c>
      <c r="J47" s="25" t="s">
        <v>543</v>
      </c>
      <c r="K47" s="1" t="s">
        <v>536</v>
      </c>
      <c r="N47" s="4"/>
      <c r="Q4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7" s="28" t="s">
        <v>788</v>
      </c>
    </row>
    <row r="48" spans="1:25" x14ac:dyDescent="0.35">
      <c r="A48" s="5" t="s">
        <v>15</v>
      </c>
      <c r="B48" s="1" t="s">
        <v>555</v>
      </c>
      <c r="C48" s="10" t="s">
        <v>289</v>
      </c>
      <c r="D48" s="1" t="s">
        <v>283</v>
      </c>
      <c r="E48" s="3" t="str">
        <f t="shared" ref="E48:E76" si="4">A48&amp;" "&amp;B48&amp;"-"&amp;C48&amp;D48</f>
        <v>กท 3100-1002</v>
      </c>
      <c r="F48" s="3" t="str">
        <f>VLOOKUP(A48,Table4[],2,0)</f>
        <v>กรุงเทพมหานคร</v>
      </c>
      <c r="G48" s="3" t="str">
        <f>VLOOKUP(TRIM(B48),Table22[[รหัสหน่วย2]:[ตำบลที่ตั้งหน่วย]],2,0)</f>
        <v>อร.</v>
      </c>
      <c r="H48" s="3" t="str">
        <f>VLOOKUP(TRIM(B48),Table22[[รหัสหน่วย2]:[ตำบลที่ตั้งหน่วย]],3,0)</f>
        <v>พระราชนิเวชน์ชั้นนอก</v>
      </c>
      <c r="I48" s="3" t="str">
        <f>VLOOKUP(TRIM(C48),Table3[],2,FALSE)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8" s="25" t="s">
        <v>556</v>
      </c>
      <c r="K48" s="1" t="s">
        <v>559</v>
      </c>
      <c r="N48" s="4"/>
      <c r="Q48" s="24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48" s="1" t="s">
        <v>561</v>
      </c>
      <c r="U48" s="1" t="s">
        <v>557</v>
      </c>
      <c r="X48" s="1" t="s">
        <v>558</v>
      </c>
      <c r="Y48" s="28" t="s">
        <v>788</v>
      </c>
    </row>
    <row r="49" spans="1:25" x14ac:dyDescent="0.35">
      <c r="A49" s="5" t="s">
        <v>15</v>
      </c>
      <c r="B49" s="1" t="s">
        <v>555</v>
      </c>
      <c r="C49" s="10" t="s">
        <v>289</v>
      </c>
      <c r="D49" s="1" t="s">
        <v>290</v>
      </c>
      <c r="E49" s="3" t="str">
        <f t="shared" si="4"/>
        <v>กท 3100-1003</v>
      </c>
      <c r="F49" s="3" t="str">
        <f>VLOOKUP(A49,Table4[],2,0)</f>
        <v>กรุงเทพมหานคร</v>
      </c>
      <c r="G49" s="3" t="str">
        <f>VLOOKUP(TRIM(B49),Table22[[รหัสหน่วย2]:[ตำบลที่ตั้งหน่วย]],2,0)</f>
        <v>อร.</v>
      </c>
      <c r="H49" s="3" t="str">
        <f>VLOOKUP(TRIM(B49),Table22[[รหัสหน่วย2]:[ตำบลที่ตั้งหน่วย]],3,0)</f>
        <v>พระราชนิเวชน์ชั้นนอก</v>
      </c>
      <c r="I49" s="3" t="str">
        <f>VLOOKUP(TRIM(C49),Table3[],2,FALSE)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9" s="25" t="s">
        <v>560</v>
      </c>
      <c r="K49" s="1" t="s">
        <v>563</v>
      </c>
      <c r="N49" s="4"/>
      <c r="Q4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49" s="1" t="s">
        <v>561</v>
      </c>
      <c r="U49" s="1" t="s">
        <v>557</v>
      </c>
      <c r="X49" s="1" t="s">
        <v>562</v>
      </c>
      <c r="Y49" s="28" t="s">
        <v>788</v>
      </c>
    </row>
    <row r="50" spans="1:25" x14ac:dyDescent="0.35">
      <c r="A50" s="5" t="s">
        <v>15</v>
      </c>
      <c r="B50" s="1" t="s">
        <v>555</v>
      </c>
      <c r="C50" s="10" t="s">
        <v>289</v>
      </c>
      <c r="D50" s="1" t="s">
        <v>287</v>
      </c>
      <c r="E50" s="3" t="str">
        <f t="shared" si="4"/>
        <v>กท 3100-1004</v>
      </c>
      <c r="F50" s="3" t="str">
        <f>VLOOKUP(A50,Table4[],2,0)</f>
        <v>กรุงเทพมหานคร</v>
      </c>
      <c r="G50" s="3" t="str">
        <f>VLOOKUP(TRIM(B50),Table22[[รหัสหน่วย2]:[ตำบลที่ตั้งหน่วย]],2,0)</f>
        <v>อร.</v>
      </c>
      <c r="H50" s="3" t="str">
        <f>VLOOKUP(TRIM(B50),Table22[[รหัสหน่วย2]:[ตำบลที่ตั้งหน่วย]],3,0)</f>
        <v>พระราชนิเวชน์ชั้นนอก</v>
      </c>
      <c r="I50" s="3" t="str">
        <f>VLOOKUP(TRIM(C50),Table3[],2,FALSE)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0" s="25" t="s">
        <v>564</v>
      </c>
      <c r="K50" s="1" t="s">
        <v>565</v>
      </c>
      <c r="N50" s="4"/>
      <c r="Q5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0" s="1" t="s">
        <v>561</v>
      </c>
      <c r="U50" s="1" t="s">
        <v>557</v>
      </c>
      <c r="X50" s="1" t="s">
        <v>566</v>
      </c>
      <c r="Y50" s="28" t="s">
        <v>788</v>
      </c>
    </row>
    <row r="51" spans="1:25" x14ac:dyDescent="0.35">
      <c r="A51" s="1" t="s">
        <v>15</v>
      </c>
      <c r="B51" s="1" t="s">
        <v>555</v>
      </c>
      <c r="C51" s="10" t="s">
        <v>289</v>
      </c>
      <c r="D51" s="1" t="s">
        <v>296</v>
      </c>
      <c r="E51" s="3" t="str">
        <f t="shared" si="4"/>
        <v>กท 3100-1005</v>
      </c>
      <c r="F51" s="3" t="str">
        <f>VLOOKUP(A51,Table4[],2,0)</f>
        <v>กรุงเทพมหานคร</v>
      </c>
      <c r="G51" s="3" t="str">
        <f>VLOOKUP(TRIM(B51),Table22[[รหัสหน่วย2]:[ตำบลที่ตั้งหน่วย]],2,0)</f>
        <v>อร.</v>
      </c>
      <c r="H51" s="3" t="str">
        <f>VLOOKUP(TRIM(B51),Table22[[รหัสหน่วย2]:[ตำบลที่ตั้งหน่วย]],3,0)</f>
        <v>พระราชนิเวชน์ชั้นนอก</v>
      </c>
      <c r="I51" s="3" t="str">
        <f>VLOOKUP(TRIM(C51),Table3[],2,FALSE)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1" s="25" t="s">
        <v>567</v>
      </c>
      <c r="K51" s="1" t="s">
        <v>568</v>
      </c>
      <c r="N51" s="4"/>
      <c r="Q5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1" s="1" t="s">
        <v>561</v>
      </c>
      <c r="U51" s="1" t="s">
        <v>557</v>
      </c>
      <c r="X51" s="1" t="s">
        <v>569</v>
      </c>
      <c r="Y51" s="28" t="s">
        <v>788</v>
      </c>
    </row>
    <row r="52" spans="1:25" x14ac:dyDescent="0.35">
      <c r="A52" s="1" t="s">
        <v>15</v>
      </c>
      <c r="B52" s="1" t="s">
        <v>555</v>
      </c>
      <c r="C52" s="10" t="s">
        <v>289</v>
      </c>
      <c r="D52" s="1" t="s">
        <v>306</v>
      </c>
      <c r="E52" s="3" t="str">
        <f t="shared" si="4"/>
        <v>กท 3100-1006</v>
      </c>
      <c r="F52" s="3" t="str">
        <f>VLOOKUP(A52,Table4[],2,0)</f>
        <v>กรุงเทพมหานคร</v>
      </c>
      <c r="G52" s="3" t="str">
        <f>VLOOKUP(TRIM(B52),Table22[[รหัสหน่วย2]:[ตำบลที่ตั้งหน่วย]],2,0)</f>
        <v>อร.</v>
      </c>
      <c r="H52" s="3" t="str">
        <f>VLOOKUP(TRIM(B52),Table22[[รหัสหน่วย2]:[ตำบลที่ตั้งหน่วย]],3,0)</f>
        <v>พระราชนิเวชน์ชั้นนอก</v>
      </c>
      <c r="I52" s="3" t="str">
        <f>VLOOKUP(TRIM(C52),Table3[],2,FALSE)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2" s="25" t="s">
        <v>570</v>
      </c>
      <c r="K52" s="1" t="s">
        <v>571</v>
      </c>
      <c r="N52" s="4"/>
      <c r="Q5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2" s="1" t="s">
        <v>561</v>
      </c>
      <c r="U52" s="1" t="s">
        <v>557</v>
      </c>
      <c r="X52" s="1" t="s">
        <v>572</v>
      </c>
      <c r="Y52" s="28" t="s">
        <v>788</v>
      </c>
    </row>
    <row r="53" spans="1:25" x14ac:dyDescent="0.35">
      <c r="A53" s="1" t="s">
        <v>15</v>
      </c>
      <c r="B53" s="1" t="s">
        <v>555</v>
      </c>
      <c r="C53" s="10" t="s">
        <v>289</v>
      </c>
      <c r="D53" s="1" t="s">
        <v>573</v>
      </c>
      <c r="E53" s="3" t="str">
        <f t="shared" si="4"/>
        <v>กท 3100-1009</v>
      </c>
      <c r="F53" s="3" t="str">
        <f>VLOOKUP(A53,Table4[],2,0)</f>
        <v>กรุงเทพมหานคร</v>
      </c>
      <c r="G53" s="3" t="str">
        <f>VLOOKUP(TRIM(B53),Table22[[รหัสหน่วย2]:[ตำบลที่ตั้งหน่วย]],2,0)</f>
        <v>อร.</v>
      </c>
      <c r="H53" s="3" t="str">
        <f>VLOOKUP(TRIM(B53),Table22[[รหัสหน่วย2]:[ตำบลที่ตั้งหน่วย]],3,0)</f>
        <v>พระราชนิเวชน์ชั้นนอก</v>
      </c>
      <c r="I53" s="3" t="str">
        <f>VLOOKUP(TRIM(C53),Table3[],2,FALSE)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3" s="25" t="s">
        <v>574</v>
      </c>
      <c r="K53" s="1" t="s">
        <v>575</v>
      </c>
      <c r="N53" s="4"/>
      <c r="Q5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3" s="1" t="s">
        <v>561</v>
      </c>
      <c r="U53" s="1" t="s">
        <v>557</v>
      </c>
      <c r="X53" s="1" t="s">
        <v>576</v>
      </c>
      <c r="Y53" s="28" t="s">
        <v>788</v>
      </c>
    </row>
    <row r="54" spans="1:25" x14ac:dyDescent="0.35">
      <c r="A54" s="1" t="s">
        <v>15</v>
      </c>
      <c r="B54" s="1" t="s">
        <v>555</v>
      </c>
      <c r="C54" s="10" t="s">
        <v>289</v>
      </c>
      <c r="D54" s="1" t="s">
        <v>577</v>
      </c>
      <c r="E54" s="3" t="str">
        <f t="shared" si="4"/>
        <v>กท 3100-1011</v>
      </c>
      <c r="F54" s="3" t="str">
        <f>VLOOKUP(A54,Table4[],2,0)</f>
        <v>กรุงเทพมหานคร</v>
      </c>
      <c r="G54" s="3" t="str">
        <f>VLOOKUP(TRIM(B54),Table22[[รหัสหน่วย2]:[ตำบลที่ตั้งหน่วย]],2,0)</f>
        <v>อร.</v>
      </c>
      <c r="H54" s="3" t="str">
        <f>VLOOKUP(TRIM(B54),Table22[[รหัสหน่วย2]:[ตำบลที่ตั้งหน่วย]],3,0)</f>
        <v>พระราชนิเวชน์ชั้นนอก</v>
      </c>
      <c r="I54" s="3" t="str">
        <f>VLOOKUP(TRIM(C54),Table3[],2,FALSE)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4" s="25" t="s">
        <v>578</v>
      </c>
      <c r="K54" s="1" t="s">
        <v>579</v>
      </c>
      <c r="N54" s="4"/>
      <c r="Q5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4" s="1" t="s">
        <v>561</v>
      </c>
      <c r="U54" s="1" t="s">
        <v>557</v>
      </c>
      <c r="X54" s="1" t="s">
        <v>580</v>
      </c>
      <c r="Y54" s="28" t="s">
        <v>788</v>
      </c>
    </row>
    <row r="55" spans="1:25" x14ac:dyDescent="0.35">
      <c r="A55" s="1" t="s">
        <v>15</v>
      </c>
      <c r="B55" s="1" t="s">
        <v>555</v>
      </c>
      <c r="C55" s="10" t="s">
        <v>295</v>
      </c>
      <c r="D55" s="1" t="s">
        <v>296</v>
      </c>
      <c r="E55" s="3" t="str">
        <f t="shared" si="4"/>
        <v>กท 3100-2005</v>
      </c>
      <c r="F55" s="3" t="str">
        <f>VLOOKUP(A55,Table4[],2,0)</f>
        <v>กรุงเทพมหานคร</v>
      </c>
      <c r="G55" s="3" t="str">
        <f>VLOOKUP(TRIM(B55),Table22[[รหัสหน่วย2]:[ตำบลที่ตั้งหน่วย]],2,0)</f>
        <v>อร.</v>
      </c>
      <c r="H55" s="3" t="str">
        <f>VLOOKUP(TRIM(B55),Table22[[รหัสหน่วย2]:[ตำบลที่ตั้งหน่วย]],3,0)</f>
        <v>พระราชนิเวชน์ชั้นนอก</v>
      </c>
      <c r="I55" s="3" t="str">
        <f>VLOOKUP(TRIM(C55),Table3[],2,FALSE)</f>
        <v>อาคารคลังพัสดุ (DEPOT)</v>
      </c>
      <c r="J55" s="25" t="s">
        <v>581</v>
      </c>
      <c r="K55" s="1" t="s">
        <v>579</v>
      </c>
      <c r="N55" s="4"/>
      <c r="Q5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5" s="1" t="s">
        <v>561</v>
      </c>
      <c r="U55" s="1" t="s">
        <v>557</v>
      </c>
      <c r="X55" s="1" t="s">
        <v>582</v>
      </c>
      <c r="Y55" s="28" t="s">
        <v>788</v>
      </c>
    </row>
    <row r="56" spans="1:25" x14ac:dyDescent="0.35">
      <c r="A56" s="1" t="s">
        <v>15</v>
      </c>
      <c r="B56" s="1" t="s">
        <v>555</v>
      </c>
      <c r="C56" s="10" t="s">
        <v>253</v>
      </c>
      <c r="D56" s="1" t="s">
        <v>287</v>
      </c>
      <c r="E56" s="3" t="str">
        <f t="shared" si="4"/>
        <v>กท 3100-3004</v>
      </c>
      <c r="F56" s="3" t="str">
        <f>VLOOKUP(A56,Table4[],2,0)</f>
        <v>กรุงเทพมหานคร</v>
      </c>
      <c r="G56" s="3" t="str">
        <f>VLOOKUP(TRIM(B56),Table22[[รหัสหน่วย2]:[ตำบลที่ตั้งหน่วย]],2,0)</f>
        <v>อร.</v>
      </c>
      <c r="H56" s="3" t="str">
        <f>VLOOKUP(TRIM(B56),Table22[[รหัสหน่วย2]:[ตำบลที่ตั้งหน่วย]],3,0)</f>
        <v>พระราชนิเวชน์ชั้นนอก</v>
      </c>
      <c r="I56" s="3" t="str">
        <f>VLOOKUP(TRIM(C56),Table3[],2,FALSE)</f>
        <v>อาคารปฏิบัติการหรือส่วนสนับสนุนต่าง ๆ (SUPPORTING BUILDING)</v>
      </c>
      <c r="J56" s="25" t="s">
        <v>583</v>
      </c>
      <c r="K56" s="1" t="s">
        <v>584</v>
      </c>
      <c r="N56" s="4"/>
      <c r="Q5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6" s="1" t="s">
        <v>561</v>
      </c>
      <c r="U56" s="1" t="s">
        <v>557</v>
      </c>
      <c r="X56" s="1" t="s">
        <v>585</v>
      </c>
      <c r="Y56" s="28" t="s">
        <v>788</v>
      </c>
    </row>
    <row r="57" spans="1:25" x14ac:dyDescent="0.35">
      <c r="A57" s="1" t="s">
        <v>15</v>
      </c>
      <c r="B57" s="1" t="s">
        <v>555</v>
      </c>
      <c r="C57" s="10" t="s">
        <v>253</v>
      </c>
      <c r="D57" s="1" t="s">
        <v>296</v>
      </c>
      <c r="E57" s="3" t="str">
        <f t="shared" si="4"/>
        <v>กท 3100-3005</v>
      </c>
      <c r="F57" s="3" t="str">
        <f>VLOOKUP(A57,Table4[],2,0)</f>
        <v>กรุงเทพมหานคร</v>
      </c>
      <c r="G57" s="3" t="str">
        <f>VLOOKUP(TRIM(B57),Table22[[รหัสหน่วย2]:[ตำบลที่ตั้งหน่วย]],2,0)</f>
        <v>อร.</v>
      </c>
      <c r="H57" s="3" t="str">
        <f>VLOOKUP(TRIM(B57),Table22[[รหัสหน่วย2]:[ตำบลที่ตั้งหน่วย]],3,0)</f>
        <v>พระราชนิเวชน์ชั้นนอก</v>
      </c>
      <c r="I57" s="3" t="str">
        <f>VLOOKUP(TRIM(C57),Table3[],2,FALSE)</f>
        <v>อาคารปฏิบัติการหรือส่วนสนับสนุนต่าง ๆ (SUPPORTING BUILDING)</v>
      </c>
      <c r="J57" s="25" t="s">
        <v>586</v>
      </c>
      <c r="K57" s="1" t="s">
        <v>587</v>
      </c>
      <c r="N57" s="4"/>
      <c r="Q5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7" s="1" t="s">
        <v>561</v>
      </c>
      <c r="U57" s="1" t="s">
        <v>557</v>
      </c>
      <c r="X57" s="1" t="s">
        <v>588</v>
      </c>
      <c r="Y57" s="28" t="s">
        <v>788</v>
      </c>
    </row>
    <row r="58" spans="1:25" x14ac:dyDescent="0.35">
      <c r="A58" s="1" t="s">
        <v>15</v>
      </c>
      <c r="B58" s="1" t="s">
        <v>555</v>
      </c>
      <c r="C58" s="10" t="s">
        <v>253</v>
      </c>
      <c r="D58" s="1" t="s">
        <v>306</v>
      </c>
      <c r="E58" s="3" t="str">
        <f t="shared" si="4"/>
        <v>กท 3100-3006</v>
      </c>
      <c r="F58" s="3" t="str">
        <f>VLOOKUP(A58,Table4[],2,0)</f>
        <v>กรุงเทพมหานคร</v>
      </c>
      <c r="G58" s="3" t="str">
        <f>VLOOKUP(TRIM(B58),Table22[[รหัสหน่วย2]:[ตำบลที่ตั้งหน่วย]],2,0)</f>
        <v>อร.</v>
      </c>
      <c r="H58" s="3" t="str">
        <f>VLOOKUP(TRIM(B58),Table22[[รหัสหน่วย2]:[ตำบลที่ตั้งหน่วย]],3,0)</f>
        <v>พระราชนิเวชน์ชั้นนอก</v>
      </c>
      <c r="I58" s="3" t="str">
        <f>VLOOKUP(TRIM(C58),Table3[],2,FALSE)</f>
        <v>อาคารปฏิบัติการหรือส่วนสนับสนุนต่าง ๆ (SUPPORTING BUILDING)</v>
      </c>
      <c r="J58" s="25" t="s">
        <v>589</v>
      </c>
      <c r="K58" s="1" t="s">
        <v>590</v>
      </c>
      <c r="N58" s="4"/>
      <c r="Q5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8" s="1" t="s">
        <v>561</v>
      </c>
      <c r="U58" s="1" t="s">
        <v>557</v>
      </c>
      <c r="X58" s="1" t="s">
        <v>591</v>
      </c>
      <c r="Y58" s="28" t="s">
        <v>788</v>
      </c>
    </row>
    <row r="59" spans="1:25" x14ac:dyDescent="0.35">
      <c r="A59" s="1" t="s">
        <v>15</v>
      </c>
      <c r="B59" s="1" t="s">
        <v>555</v>
      </c>
      <c r="C59" s="10" t="s">
        <v>253</v>
      </c>
      <c r="D59" s="1" t="s">
        <v>573</v>
      </c>
      <c r="E59" s="3" t="str">
        <f t="shared" si="4"/>
        <v>กท 3100-3009</v>
      </c>
      <c r="F59" s="3" t="str">
        <f>VLOOKUP(A59,Table4[],2,0)</f>
        <v>กรุงเทพมหานคร</v>
      </c>
      <c r="G59" s="3" t="str">
        <f>VLOOKUP(TRIM(B59),Table22[[รหัสหน่วย2]:[ตำบลที่ตั้งหน่วย]],2,0)</f>
        <v>อร.</v>
      </c>
      <c r="H59" s="3" t="str">
        <f>VLOOKUP(TRIM(B59),Table22[[รหัสหน่วย2]:[ตำบลที่ตั้งหน่วย]],3,0)</f>
        <v>พระราชนิเวชน์ชั้นนอก</v>
      </c>
      <c r="I59" s="3" t="str">
        <f>VLOOKUP(TRIM(C59),Table3[],2,FALSE)</f>
        <v>อาคารปฏิบัติการหรือส่วนสนับสนุนต่าง ๆ (SUPPORTING BUILDING)</v>
      </c>
      <c r="J59" s="25" t="s">
        <v>592</v>
      </c>
      <c r="K59" s="1" t="s">
        <v>593</v>
      </c>
      <c r="N59" s="4"/>
      <c r="Q5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9" s="1" t="s">
        <v>561</v>
      </c>
      <c r="U59" s="1" t="s">
        <v>557</v>
      </c>
      <c r="X59" s="1" t="s">
        <v>594</v>
      </c>
      <c r="Y59" s="28" t="s">
        <v>788</v>
      </c>
    </row>
    <row r="60" spans="1:25" x14ac:dyDescent="0.35">
      <c r="A60" s="1" t="s">
        <v>15</v>
      </c>
      <c r="B60" s="1" t="s">
        <v>555</v>
      </c>
      <c r="C60" s="10" t="s">
        <v>253</v>
      </c>
      <c r="D60" s="1" t="s">
        <v>595</v>
      </c>
      <c r="E60" s="3" t="str">
        <f t="shared" si="4"/>
        <v>กท 3100-3010</v>
      </c>
      <c r="F60" s="3" t="str">
        <f>VLOOKUP(A60,Table4[],2,0)</f>
        <v>กรุงเทพมหานคร</v>
      </c>
      <c r="G60" s="3" t="str">
        <f>VLOOKUP(TRIM(B60),Table22[[รหัสหน่วย2]:[ตำบลที่ตั้งหน่วย]],2,0)</f>
        <v>อร.</v>
      </c>
      <c r="H60" s="3" t="str">
        <f>VLOOKUP(TRIM(B60),Table22[[รหัสหน่วย2]:[ตำบลที่ตั้งหน่วย]],3,0)</f>
        <v>พระราชนิเวชน์ชั้นนอก</v>
      </c>
      <c r="I60" s="3" t="str">
        <f>VLOOKUP(TRIM(C60),Table3[],2,FALSE)</f>
        <v>อาคารปฏิบัติการหรือส่วนสนับสนุนต่าง ๆ (SUPPORTING BUILDING)</v>
      </c>
      <c r="J60" s="25" t="s">
        <v>596</v>
      </c>
      <c r="K60" s="1" t="s">
        <v>597</v>
      </c>
      <c r="N60" s="4"/>
      <c r="Q6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0" s="1" t="s">
        <v>561</v>
      </c>
      <c r="U60" s="1" t="s">
        <v>557</v>
      </c>
      <c r="X60" s="1" t="s">
        <v>598</v>
      </c>
      <c r="Y60" s="28" t="s">
        <v>788</v>
      </c>
    </row>
    <row r="61" spans="1:25" x14ac:dyDescent="0.35">
      <c r="A61" s="1" t="s">
        <v>15</v>
      </c>
      <c r="B61" s="1" t="s">
        <v>555</v>
      </c>
      <c r="C61" s="10" t="s">
        <v>253</v>
      </c>
      <c r="D61" s="1" t="s">
        <v>577</v>
      </c>
      <c r="E61" s="3" t="str">
        <f t="shared" si="4"/>
        <v>กท 3100-3011</v>
      </c>
      <c r="F61" s="3" t="str">
        <f>VLOOKUP(A61,Table4[],2,0)</f>
        <v>กรุงเทพมหานคร</v>
      </c>
      <c r="G61" s="3" t="str">
        <f>VLOOKUP(TRIM(B61),Table22[[รหัสหน่วย2]:[ตำบลที่ตั้งหน่วย]],2,0)</f>
        <v>อร.</v>
      </c>
      <c r="H61" s="3" t="str">
        <f>VLOOKUP(TRIM(B61),Table22[[รหัสหน่วย2]:[ตำบลที่ตั้งหน่วย]],3,0)</f>
        <v>พระราชนิเวชน์ชั้นนอก</v>
      </c>
      <c r="I61" s="3" t="str">
        <f>VLOOKUP(TRIM(C61),Table3[],2,FALSE)</f>
        <v>อาคารปฏิบัติการหรือส่วนสนับสนุนต่าง ๆ (SUPPORTING BUILDING)</v>
      </c>
      <c r="J61" s="25" t="s">
        <v>599</v>
      </c>
      <c r="K61" s="1" t="s">
        <v>600</v>
      </c>
      <c r="N61" s="4"/>
      <c r="Q6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1" s="1" t="s">
        <v>561</v>
      </c>
      <c r="U61" s="1" t="s">
        <v>557</v>
      </c>
      <c r="X61" s="1" t="s">
        <v>601</v>
      </c>
      <c r="Y61" s="28" t="s">
        <v>788</v>
      </c>
    </row>
    <row r="62" spans="1:25" x14ac:dyDescent="0.35">
      <c r="A62" s="1" t="s">
        <v>15</v>
      </c>
      <c r="B62" s="1" t="s">
        <v>555</v>
      </c>
      <c r="C62" s="10" t="s">
        <v>253</v>
      </c>
      <c r="D62" s="1" t="s">
        <v>602</v>
      </c>
      <c r="E62" s="3" t="str">
        <f t="shared" si="4"/>
        <v>กท 3100-3012</v>
      </c>
      <c r="F62" s="3" t="str">
        <f>VLOOKUP(A62,Table4[],2,0)</f>
        <v>กรุงเทพมหานคร</v>
      </c>
      <c r="G62" s="3" t="str">
        <f>VLOOKUP(TRIM(B62),Table22[[รหัสหน่วย2]:[ตำบลที่ตั้งหน่วย]],2,0)</f>
        <v>อร.</v>
      </c>
      <c r="H62" s="3" t="str">
        <f>VLOOKUP(TRIM(B62),Table22[[รหัสหน่วย2]:[ตำบลที่ตั้งหน่วย]],3,0)</f>
        <v>พระราชนิเวชน์ชั้นนอก</v>
      </c>
      <c r="I62" s="3" t="str">
        <f>VLOOKUP(TRIM(C62),Table3[],2,FALSE)</f>
        <v>อาคารปฏิบัติการหรือส่วนสนับสนุนต่าง ๆ (SUPPORTING BUILDING)</v>
      </c>
      <c r="J62" s="25" t="s">
        <v>603</v>
      </c>
      <c r="K62" s="1" t="s">
        <v>604</v>
      </c>
      <c r="N62" s="4"/>
      <c r="Q6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2" s="1" t="s">
        <v>561</v>
      </c>
      <c r="U62" s="1" t="s">
        <v>557</v>
      </c>
      <c r="X62" s="1" t="s">
        <v>605</v>
      </c>
      <c r="Y62" s="28" t="s">
        <v>788</v>
      </c>
    </row>
    <row r="63" spans="1:25" x14ac:dyDescent="0.35">
      <c r="A63" s="1" t="s">
        <v>15</v>
      </c>
      <c r="B63" s="1" t="s">
        <v>555</v>
      </c>
      <c r="C63" s="10" t="s">
        <v>253</v>
      </c>
      <c r="D63" s="1" t="s">
        <v>606</v>
      </c>
      <c r="E63" s="3" t="str">
        <f t="shared" si="4"/>
        <v>กท 3100-3013</v>
      </c>
      <c r="F63" s="3" t="str">
        <f>VLOOKUP(A63,Table4[],2,0)</f>
        <v>กรุงเทพมหานคร</v>
      </c>
      <c r="G63" s="3" t="str">
        <f>VLOOKUP(TRIM(B63),Table22[[รหัสหน่วย2]:[ตำบลที่ตั้งหน่วย]],2,0)</f>
        <v>อร.</v>
      </c>
      <c r="H63" s="3" t="str">
        <f>VLOOKUP(TRIM(B63),Table22[[รหัสหน่วย2]:[ตำบลที่ตั้งหน่วย]],3,0)</f>
        <v>พระราชนิเวชน์ชั้นนอก</v>
      </c>
      <c r="I63" s="3" t="str">
        <f>VLOOKUP(TRIM(C63),Table3[],2,FALSE)</f>
        <v>อาคารปฏิบัติการหรือส่วนสนับสนุนต่าง ๆ (SUPPORTING BUILDING)</v>
      </c>
      <c r="J63" s="25" t="s">
        <v>607</v>
      </c>
      <c r="K63" s="1" t="s">
        <v>608</v>
      </c>
      <c r="N63" s="4"/>
      <c r="Q6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3" s="1" t="s">
        <v>561</v>
      </c>
      <c r="U63" s="1" t="s">
        <v>557</v>
      </c>
      <c r="X63" s="1" t="s">
        <v>609</v>
      </c>
      <c r="Y63" s="28" t="s">
        <v>788</v>
      </c>
    </row>
    <row r="64" spans="1:25" x14ac:dyDescent="0.35">
      <c r="A64" s="1" t="s">
        <v>15</v>
      </c>
      <c r="B64" s="1" t="s">
        <v>555</v>
      </c>
      <c r="C64" s="10" t="s">
        <v>253</v>
      </c>
      <c r="D64" s="1" t="s">
        <v>610</v>
      </c>
      <c r="E64" s="3" t="str">
        <f t="shared" si="4"/>
        <v>กท 3100-3014</v>
      </c>
      <c r="F64" s="3" t="str">
        <f>VLOOKUP(A64,Table4[],2,0)</f>
        <v>กรุงเทพมหานคร</v>
      </c>
      <c r="G64" s="3" t="str">
        <f>VLOOKUP(TRIM(B64),Table22[[รหัสหน่วย2]:[ตำบลที่ตั้งหน่วย]],2,0)</f>
        <v>อร.</v>
      </c>
      <c r="H64" s="3" t="str">
        <f>VLOOKUP(TRIM(B64),Table22[[รหัสหน่วย2]:[ตำบลที่ตั้งหน่วย]],3,0)</f>
        <v>พระราชนิเวชน์ชั้นนอก</v>
      </c>
      <c r="I64" s="3" t="str">
        <f>VLOOKUP(TRIM(C64),Table3[],2,FALSE)</f>
        <v>อาคารปฏิบัติการหรือส่วนสนับสนุนต่าง ๆ (SUPPORTING BUILDING)</v>
      </c>
      <c r="J64" s="25" t="s">
        <v>611</v>
      </c>
      <c r="K64" s="1" t="s">
        <v>612</v>
      </c>
      <c r="N64" s="4"/>
      <c r="Q6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4" s="1" t="s">
        <v>561</v>
      </c>
      <c r="U64" s="1" t="s">
        <v>557</v>
      </c>
      <c r="X64" s="1" t="s">
        <v>613</v>
      </c>
      <c r="Y64" s="28" t="s">
        <v>788</v>
      </c>
    </row>
    <row r="65" spans="1:25" x14ac:dyDescent="0.35">
      <c r="A65" s="1" t="s">
        <v>15</v>
      </c>
      <c r="B65" s="1" t="s">
        <v>555</v>
      </c>
      <c r="C65" s="10" t="s">
        <v>253</v>
      </c>
      <c r="D65" s="1" t="s">
        <v>304</v>
      </c>
      <c r="E65" s="3" t="str">
        <f t="shared" si="4"/>
        <v>กท 3100-3015</v>
      </c>
      <c r="F65" s="3" t="str">
        <f>VLOOKUP(A65,Table4[],2,0)</f>
        <v>กรุงเทพมหานคร</v>
      </c>
      <c r="G65" s="3" t="str">
        <f>VLOOKUP(TRIM(B65),Table22[[รหัสหน่วย2]:[ตำบลที่ตั้งหน่วย]],2,0)</f>
        <v>อร.</v>
      </c>
      <c r="H65" s="3" t="str">
        <f>VLOOKUP(TRIM(B65),Table22[[รหัสหน่วย2]:[ตำบลที่ตั้งหน่วย]],3,0)</f>
        <v>พระราชนิเวชน์ชั้นนอก</v>
      </c>
      <c r="I65" s="3" t="str">
        <f>VLOOKUP(TRIM(C65),Table3[],2,FALSE)</f>
        <v>อาคารปฏิบัติการหรือส่วนสนับสนุนต่าง ๆ (SUPPORTING BUILDING)</v>
      </c>
      <c r="J65" s="25" t="s">
        <v>614</v>
      </c>
      <c r="K65" s="1" t="s">
        <v>615</v>
      </c>
      <c r="N65" s="4"/>
      <c r="Q6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5" s="1" t="s">
        <v>561</v>
      </c>
      <c r="U65" s="1" t="s">
        <v>557</v>
      </c>
      <c r="X65" s="1" t="s">
        <v>616</v>
      </c>
      <c r="Y65" s="28" t="s">
        <v>788</v>
      </c>
    </row>
    <row r="66" spans="1:25" x14ac:dyDescent="0.35">
      <c r="A66" s="1" t="s">
        <v>15</v>
      </c>
      <c r="B66" s="1" t="s">
        <v>555</v>
      </c>
      <c r="C66" s="10" t="s">
        <v>253</v>
      </c>
      <c r="D66" s="1" t="s">
        <v>617</v>
      </c>
      <c r="E66" s="3" t="str">
        <f t="shared" si="4"/>
        <v>กท 3100-3016</v>
      </c>
      <c r="F66" s="3" t="str">
        <f>VLOOKUP(A66,Table4[],2,0)</f>
        <v>กรุงเทพมหานคร</v>
      </c>
      <c r="G66" s="3" t="str">
        <f>VLOOKUP(TRIM(B66),Table22[[รหัสหน่วย2]:[ตำบลที่ตั้งหน่วย]],2,0)</f>
        <v>อร.</v>
      </c>
      <c r="H66" s="3" t="str">
        <f>VLOOKUP(TRIM(B66),Table22[[รหัสหน่วย2]:[ตำบลที่ตั้งหน่วย]],3,0)</f>
        <v>พระราชนิเวชน์ชั้นนอก</v>
      </c>
      <c r="I66" s="3" t="str">
        <f>VLOOKUP(TRIM(C66),Table3[],2,FALSE)</f>
        <v>อาคารปฏิบัติการหรือส่วนสนับสนุนต่าง ๆ (SUPPORTING BUILDING)</v>
      </c>
      <c r="J66" s="25" t="s">
        <v>618</v>
      </c>
      <c r="K66" s="1" t="s">
        <v>619</v>
      </c>
      <c r="N66" s="4"/>
      <c r="Q6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6" s="1" t="s">
        <v>561</v>
      </c>
      <c r="U66" s="1" t="s">
        <v>557</v>
      </c>
      <c r="X66" s="1" t="s">
        <v>620</v>
      </c>
      <c r="Y66" s="28" t="s">
        <v>788</v>
      </c>
    </row>
    <row r="67" spans="1:25" x14ac:dyDescent="0.35">
      <c r="A67" s="1" t="s">
        <v>15</v>
      </c>
      <c r="B67" s="1" t="s">
        <v>555</v>
      </c>
      <c r="C67" s="10" t="s">
        <v>253</v>
      </c>
      <c r="D67" s="1" t="s">
        <v>621</v>
      </c>
      <c r="E67" s="3" t="str">
        <f t="shared" si="4"/>
        <v>กท 3100-3017</v>
      </c>
      <c r="F67" s="3" t="str">
        <f>VLOOKUP(A67,Table4[],2,0)</f>
        <v>กรุงเทพมหานคร</v>
      </c>
      <c r="G67" s="3" t="str">
        <f>VLOOKUP(TRIM(B67),Table22[[รหัสหน่วย2]:[ตำบลที่ตั้งหน่วย]],2,0)</f>
        <v>อร.</v>
      </c>
      <c r="H67" s="3" t="str">
        <f>VLOOKUP(TRIM(B67),Table22[[รหัสหน่วย2]:[ตำบลที่ตั้งหน่วย]],3,0)</f>
        <v>พระราชนิเวชน์ชั้นนอก</v>
      </c>
      <c r="I67" s="3" t="str">
        <f>VLOOKUP(TRIM(C67),Table3[],2,FALSE)</f>
        <v>อาคารปฏิบัติการหรือส่วนสนับสนุนต่าง ๆ (SUPPORTING BUILDING)</v>
      </c>
      <c r="J67" s="25" t="s">
        <v>622</v>
      </c>
      <c r="K67" s="1" t="s">
        <v>623</v>
      </c>
      <c r="N67" s="4"/>
      <c r="Q6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7" s="1" t="s">
        <v>561</v>
      </c>
      <c r="U67" s="1" t="s">
        <v>557</v>
      </c>
      <c r="X67" s="1" t="s">
        <v>624</v>
      </c>
      <c r="Y67" s="28" t="s">
        <v>788</v>
      </c>
    </row>
    <row r="68" spans="1:25" x14ac:dyDescent="0.35">
      <c r="A68" s="1" t="s">
        <v>15</v>
      </c>
      <c r="B68" s="1" t="s">
        <v>555</v>
      </c>
      <c r="C68" s="10" t="s">
        <v>253</v>
      </c>
      <c r="D68" s="1" t="s">
        <v>625</v>
      </c>
      <c r="E68" s="3" t="str">
        <f t="shared" si="4"/>
        <v>กท 3100-3021</v>
      </c>
      <c r="F68" s="3" t="str">
        <f>VLOOKUP(A68,Table4[],2,0)</f>
        <v>กรุงเทพมหานคร</v>
      </c>
      <c r="G68" s="3" t="str">
        <f>VLOOKUP(TRIM(B68),Table22[[รหัสหน่วย2]:[ตำบลที่ตั้งหน่วย]],2,0)</f>
        <v>อร.</v>
      </c>
      <c r="H68" s="3" t="str">
        <f>VLOOKUP(TRIM(B68),Table22[[รหัสหน่วย2]:[ตำบลที่ตั้งหน่วย]],3,0)</f>
        <v>พระราชนิเวชน์ชั้นนอก</v>
      </c>
      <c r="I68" s="3" t="str">
        <f>VLOOKUP(TRIM(C68),Table3[],2,FALSE)</f>
        <v>อาคารปฏิบัติการหรือส่วนสนับสนุนต่าง ๆ (SUPPORTING BUILDING)</v>
      </c>
      <c r="J68" s="25" t="s">
        <v>626</v>
      </c>
      <c r="K68" s="1" t="s">
        <v>627</v>
      </c>
      <c r="N68" s="4"/>
      <c r="Q6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8" s="1" t="s">
        <v>561</v>
      </c>
      <c r="U68" s="1" t="s">
        <v>557</v>
      </c>
      <c r="X68" s="1" t="s">
        <v>628</v>
      </c>
      <c r="Y68" s="28" t="s">
        <v>788</v>
      </c>
    </row>
    <row r="69" spans="1:25" x14ac:dyDescent="0.35">
      <c r="A69" s="1" t="s">
        <v>15</v>
      </c>
      <c r="B69" s="1" t="s">
        <v>555</v>
      </c>
      <c r="C69" s="10" t="s">
        <v>253</v>
      </c>
      <c r="D69" s="1" t="s">
        <v>629</v>
      </c>
      <c r="E69" s="3" t="str">
        <f t="shared" si="4"/>
        <v>กท 3100-3025</v>
      </c>
      <c r="F69" s="3" t="str">
        <f>VLOOKUP(A69,Table4[],2,0)</f>
        <v>กรุงเทพมหานคร</v>
      </c>
      <c r="G69" s="3" t="str">
        <f>VLOOKUP(TRIM(B69),Table22[[รหัสหน่วย2]:[ตำบลที่ตั้งหน่วย]],2,0)</f>
        <v>อร.</v>
      </c>
      <c r="H69" s="3" t="str">
        <f>VLOOKUP(TRIM(B69),Table22[[รหัสหน่วย2]:[ตำบลที่ตั้งหน่วย]],3,0)</f>
        <v>พระราชนิเวชน์ชั้นนอก</v>
      </c>
      <c r="I69" s="3" t="str">
        <f>VLOOKUP(TRIM(C69),Table3[],2,FALSE)</f>
        <v>อาคารปฏิบัติการหรือส่วนสนับสนุนต่าง ๆ (SUPPORTING BUILDING)</v>
      </c>
      <c r="J69" s="25" t="s">
        <v>630</v>
      </c>
      <c r="K69" s="1" t="s">
        <v>631</v>
      </c>
      <c r="N69" s="4"/>
      <c r="Q6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9" s="1" t="s">
        <v>561</v>
      </c>
      <c r="U69" s="1" t="s">
        <v>557</v>
      </c>
      <c r="X69" s="1" t="s">
        <v>632</v>
      </c>
      <c r="Y69" s="28" t="s">
        <v>788</v>
      </c>
    </row>
    <row r="70" spans="1:25" x14ac:dyDescent="0.35">
      <c r="A70" s="1" t="s">
        <v>15</v>
      </c>
      <c r="B70" s="1" t="s">
        <v>555</v>
      </c>
      <c r="C70" s="10" t="s">
        <v>289</v>
      </c>
      <c r="D70" s="1" t="s">
        <v>595</v>
      </c>
      <c r="E70" s="3" t="str">
        <f t="shared" si="4"/>
        <v>กท 3100-1010</v>
      </c>
      <c r="F70" s="3" t="str">
        <f>VLOOKUP(A70,Table4[],2,0)</f>
        <v>กรุงเทพมหานคร</v>
      </c>
      <c r="G70" s="3" t="str">
        <f>VLOOKUP(TRIM(B70),Table22[[รหัสหน่วย2]:[ตำบลที่ตั้งหน่วย]],2,0)</f>
        <v>อร.</v>
      </c>
      <c r="H70" s="3" t="str">
        <f>VLOOKUP(TRIM(B70),Table22[[รหัสหน่วย2]:[ตำบลที่ตั้งหน่วย]],3,0)</f>
        <v>พระราชนิเวชน์ชั้นนอก</v>
      </c>
      <c r="I70" s="3" t="str">
        <f>VLOOKUP(TRIM(C70),Table3[],2,FALSE)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70" s="25" t="s">
        <v>633</v>
      </c>
      <c r="K70" s="1" t="s">
        <v>634</v>
      </c>
      <c r="N70" s="4"/>
      <c r="Q7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0" s="1" t="s">
        <v>561</v>
      </c>
      <c r="U70" s="1" t="s">
        <v>557</v>
      </c>
      <c r="X70" s="1" t="s">
        <v>635</v>
      </c>
      <c r="Y70" s="28" t="s">
        <v>788</v>
      </c>
    </row>
    <row r="71" spans="1:25" x14ac:dyDescent="0.35">
      <c r="A71" s="1" t="s">
        <v>15</v>
      </c>
      <c r="B71" s="1" t="s">
        <v>555</v>
      </c>
      <c r="C71" s="10" t="s">
        <v>298</v>
      </c>
      <c r="D71" s="1" t="s">
        <v>281</v>
      </c>
      <c r="E71" s="3" t="str">
        <f t="shared" si="4"/>
        <v>กท 3100-8001</v>
      </c>
      <c r="F71" s="3" t="str">
        <f>VLOOKUP(A71,Table4[],2,0)</f>
        <v>กรุงเทพมหานคร</v>
      </c>
      <c r="G71" s="3" t="str">
        <f>VLOOKUP(TRIM(B71),Table22[[รหัสหน่วย2]:[ตำบลที่ตั้งหน่วย]],2,0)</f>
        <v>อร.</v>
      </c>
      <c r="H71" s="3" t="str">
        <f>VLOOKUP(TRIM(B71),Table22[[รหัสหน่วย2]:[ตำบลที่ตั้งหน่วย]],3,0)</f>
        <v>พระราชนิเวชน์ชั้นนอก</v>
      </c>
      <c r="I71" s="3" t="str">
        <f>VLOOKUP(TRIM(C71),Table3[],2,FALSE)</f>
        <v>อาคารพักอาศัยของลูกจ้างและพลทหาร (BARRACKS)</v>
      </c>
      <c r="J71" s="25" t="s">
        <v>636</v>
      </c>
      <c r="K71" s="1" t="s">
        <v>637</v>
      </c>
      <c r="N71" s="4"/>
      <c r="O71" s="21">
        <v>56</v>
      </c>
      <c r="Q7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1" s="1" t="s">
        <v>638</v>
      </c>
      <c r="U71" s="1" t="s">
        <v>557</v>
      </c>
      <c r="X71" s="1" t="s">
        <v>639</v>
      </c>
      <c r="Y71" s="28" t="s">
        <v>788</v>
      </c>
    </row>
    <row r="72" spans="1:25" x14ac:dyDescent="0.35">
      <c r="A72" s="1" t="s">
        <v>15</v>
      </c>
      <c r="B72" s="1" t="s">
        <v>555</v>
      </c>
      <c r="C72" s="10" t="s">
        <v>299</v>
      </c>
      <c r="D72" s="1" t="s">
        <v>281</v>
      </c>
      <c r="E72" s="3" t="str">
        <f t="shared" si="4"/>
        <v>กท 3100-9001</v>
      </c>
      <c r="F72" s="3" t="str">
        <f>VLOOKUP(A72,Table4[],2,0)</f>
        <v>กรุงเทพมหานคร</v>
      </c>
      <c r="G72" s="3" t="str">
        <f>VLOOKUP(TRIM(B72),Table22[[รหัสหน่วย2]:[ตำบลที่ตั้งหน่วย]],2,0)</f>
        <v>อร.</v>
      </c>
      <c r="H72" s="3" t="str">
        <f>VLOOKUP(TRIM(B72),Table22[[รหัสหน่วย2]:[ตำบลที่ตั้งหน่วย]],3,0)</f>
        <v>พระราชนิเวชน์ชั้นนอก</v>
      </c>
      <c r="I72" s="3" t="str">
        <f>VLOOKUP(TRIM(C72),Table3[],2,FALSE)</f>
        <v>อาคารหรือสิ่งก่อสร้างอื่น ๆ นอกเหนือจากอาคารประเภท 1 - 8 (FACILITIES)</v>
      </c>
      <c r="J72" s="25" t="s">
        <v>640</v>
      </c>
      <c r="K72" s="1" t="s">
        <v>641</v>
      </c>
      <c r="N72" s="4"/>
      <c r="Q7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2" s="1" t="s">
        <v>561</v>
      </c>
      <c r="X72" s="1" t="s">
        <v>642</v>
      </c>
      <c r="Y72" s="28" t="s">
        <v>788</v>
      </c>
    </row>
    <row r="73" spans="1:25" x14ac:dyDescent="0.35">
      <c r="A73" s="1" t="s">
        <v>15</v>
      </c>
      <c r="B73" s="1" t="s">
        <v>555</v>
      </c>
      <c r="C73" s="10" t="s">
        <v>299</v>
      </c>
      <c r="D73" s="1" t="s">
        <v>290</v>
      </c>
      <c r="E73" s="3" t="str">
        <f t="shared" si="4"/>
        <v>กท 3100-9003</v>
      </c>
      <c r="F73" s="3" t="str">
        <f>VLOOKUP(A73,Table4[],2,0)</f>
        <v>กรุงเทพมหานคร</v>
      </c>
      <c r="G73" s="3" t="str">
        <f>VLOOKUP(TRIM(B73),Table22[[รหัสหน่วย2]:[ตำบลที่ตั้งหน่วย]],2,0)</f>
        <v>อร.</v>
      </c>
      <c r="H73" s="3" t="str">
        <f>VLOOKUP(TRIM(B73),Table22[[รหัสหน่วย2]:[ตำบลที่ตั้งหน่วย]],3,0)</f>
        <v>พระราชนิเวชน์ชั้นนอก</v>
      </c>
      <c r="I73" s="3" t="str">
        <f>VLOOKUP(TRIM(C73),Table3[],2,FALSE)</f>
        <v>อาคารหรือสิ่งก่อสร้างอื่น ๆ นอกเหนือจากอาคารประเภท 1 - 8 (FACILITIES)</v>
      </c>
      <c r="J73" s="25" t="s">
        <v>646</v>
      </c>
      <c r="K73" s="1" t="s">
        <v>643</v>
      </c>
      <c r="N73" s="4"/>
      <c r="Q7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3" s="1" t="s">
        <v>561</v>
      </c>
      <c r="U73" s="1" t="s">
        <v>557</v>
      </c>
      <c r="X73" s="1" t="s">
        <v>644</v>
      </c>
      <c r="Y73" s="28" t="s">
        <v>788</v>
      </c>
    </row>
    <row r="74" spans="1:25" x14ac:dyDescent="0.35">
      <c r="A74" s="1" t="s">
        <v>15</v>
      </c>
      <c r="B74" s="1" t="s">
        <v>555</v>
      </c>
      <c r="C74" s="10" t="s">
        <v>299</v>
      </c>
      <c r="D74" s="1" t="s">
        <v>287</v>
      </c>
      <c r="E74" s="3" t="str">
        <f t="shared" si="4"/>
        <v>กท 3100-9004</v>
      </c>
      <c r="F74" s="3" t="str">
        <f>VLOOKUP(A74,Table4[],2,0)</f>
        <v>กรุงเทพมหานคร</v>
      </c>
      <c r="G74" s="3" t="str">
        <f>VLOOKUP(TRIM(B74),Table22[[รหัสหน่วย2]:[ตำบลที่ตั้งหน่วย]],2,0)</f>
        <v>อร.</v>
      </c>
      <c r="H74" s="3" t="str">
        <f>VLOOKUP(TRIM(B74),Table22[[รหัสหน่วย2]:[ตำบลที่ตั้งหน่วย]],3,0)</f>
        <v>พระราชนิเวชน์ชั้นนอก</v>
      </c>
      <c r="I74" s="3" t="str">
        <f>VLOOKUP(TRIM(C74),Table3[],2,FALSE)</f>
        <v>อาคารหรือสิ่งก่อสร้างอื่น ๆ นอกเหนือจากอาคารประเภท 1 - 8 (FACILITIES)</v>
      </c>
      <c r="J74" s="25" t="s">
        <v>645</v>
      </c>
      <c r="K74" s="1" t="s">
        <v>647</v>
      </c>
      <c r="N74" s="4"/>
      <c r="Q7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4" s="1" t="s">
        <v>561</v>
      </c>
      <c r="U74" s="1" t="s">
        <v>557</v>
      </c>
      <c r="X74" s="1" t="s">
        <v>648</v>
      </c>
      <c r="Y74" s="28" t="s">
        <v>788</v>
      </c>
    </row>
    <row r="75" spans="1:25" x14ac:dyDescent="0.35">
      <c r="A75" s="1" t="s">
        <v>17</v>
      </c>
      <c r="B75" s="1" t="s">
        <v>555</v>
      </c>
      <c r="C75" s="10" t="s">
        <v>1067</v>
      </c>
      <c r="D75" s="1" t="s">
        <v>1068</v>
      </c>
      <c r="E75" s="3" t="str">
        <f>A75&amp;" "&amp;B75&amp;"-"&amp;C75&amp;D75</f>
        <v>ชบ 3100-0078</v>
      </c>
      <c r="F75" s="3" t="str">
        <f>VLOOKUP(A75,Table4[],2,0)</f>
        <v>ชลบุรี</v>
      </c>
      <c r="G75" s="3" t="str">
        <f>VLOOKUP(TRIM(B75),Table22[[รหัสหน่วย2]:[ตำบลที่ตั้งหน่วย]],2,0)</f>
        <v>อร.</v>
      </c>
      <c r="H75" s="3" t="str">
        <f>VLOOKUP(TRIM(B75),Table22[[รหัสหน่วย2]:[ตำบลที่ตั้งหน่วย]],3,0)</f>
        <v>พระราชนิเวชน์ชั้นนอก</v>
      </c>
      <c r="I75" s="3" t="e">
        <f>VLOOKUP(TRIM(C75),Table3[],2,FALSE)</f>
        <v>#N/A</v>
      </c>
      <c r="J75" s="25" t="s">
        <v>1069</v>
      </c>
      <c r="K75" s="1" t="s">
        <v>647</v>
      </c>
      <c r="L75" s="13">
        <v>2565</v>
      </c>
      <c r="M75" s="1" t="s">
        <v>1070</v>
      </c>
      <c r="N75" s="4">
        <v>32199000</v>
      </c>
      <c r="Q75" s="13">
        <f ca="1">IF(ISBLANK(Table5[[#This Row],[พ.ศ.ที่สร้างเสร็จ]]),"ไม่ระบุ",YEAR(TODAY())-Table5[[#This Row],[พ.ศ.ที่สร้างเสร็จ]]+543)</f>
        <v>0</v>
      </c>
      <c r="Y75" s="28" t="s">
        <v>788</v>
      </c>
    </row>
    <row r="76" spans="1:25" x14ac:dyDescent="0.35">
      <c r="A76" s="1" t="s">
        <v>71</v>
      </c>
      <c r="B76" s="1" t="s">
        <v>651</v>
      </c>
      <c r="C76" s="10" t="s">
        <v>289</v>
      </c>
      <c r="D76" s="1" t="s">
        <v>281</v>
      </c>
      <c r="E76" s="3" t="str">
        <f t="shared" si="4"/>
        <v>สป 4170-1001</v>
      </c>
      <c r="F76" s="3" t="str">
        <f>VLOOKUP(A76,Table4[],2,0)</f>
        <v>สมุทรปราการ</v>
      </c>
      <c r="G76" s="3" t="str">
        <f>VLOOKUP(TRIM(B76),Table22[[รหัสหน่วย2]:[ตำบลที่ตั้งหน่วย]],2,0)</f>
        <v>รร.นร.</v>
      </c>
      <c r="H76" s="3" t="str">
        <f>VLOOKUP(TRIM(B76),Table22[[รหัสหน่วย2]:[ตำบลที่ตั้งหน่วย]],3,0)</f>
        <v>จังหวัดสมุทราปราการ</v>
      </c>
      <c r="I76" s="3" t="str">
        <f>VLOOKUP(TRIM(C76),Table3[],2,FALSE)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76" s="27" t="s">
        <v>652</v>
      </c>
      <c r="K76" s="1" t="s">
        <v>653</v>
      </c>
      <c r="L76" s="13">
        <v>2507</v>
      </c>
      <c r="N76" s="4"/>
      <c r="Q76" s="13">
        <f ca="1">IF(ISBLANK(Table5[[#This Row],[พ.ศ.ที่สร้างเสร็จ]]),"ไม่ระบุ",YEAR(TODAY())-Table5[[#This Row],[พ.ศ.ที่สร้างเสร็จ]]+543)</f>
        <v>58</v>
      </c>
      <c r="X76" s="1" t="s">
        <v>654</v>
      </c>
      <c r="Y76" s="28" t="s">
        <v>788</v>
      </c>
    </row>
    <row r="77" spans="1:25" x14ac:dyDescent="0.35">
      <c r="A77" s="1" t="s">
        <v>71</v>
      </c>
      <c r="B77" s="1" t="s">
        <v>651</v>
      </c>
      <c r="C77" s="10" t="s">
        <v>289</v>
      </c>
      <c r="D77" s="1" t="s">
        <v>595</v>
      </c>
      <c r="E77" s="3" t="str">
        <f t="shared" ref="E77:E122" si="5">A77&amp;" "&amp;B77&amp;"-"&amp;C77&amp;D77</f>
        <v>สป 4170-1010</v>
      </c>
      <c r="F77" s="3" t="str">
        <f>VLOOKUP(A77,Table4[],2,0)</f>
        <v>สมุทรปราการ</v>
      </c>
      <c r="G77" s="3" t="str">
        <f>VLOOKUP(TRIM(B77),Table22[[รหัสหน่วย2]:[ตำบลที่ตั้งหน่วย]],2,0)</f>
        <v>รร.นร.</v>
      </c>
      <c r="H77" s="3" t="str">
        <f>VLOOKUP(TRIM(B77),Table22[[รหัสหน่วย2]:[ตำบลที่ตั้งหน่วย]],3,0)</f>
        <v>จังหวัดสมุทราปราการ</v>
      </c>
      <c r="I77" s="3" t="str">
        <f>VLOOKUP(TRIM(C77),Table3[],2,FALSE)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77" s="25" t="s">
        <v>655</v>
      </c>
      <c r="K77" s="1" t="s">
        <v>656</v>
      </c>
      <c r="L77" s="13">
        <v>2536</v>
      </c>
      <c r="N77" s="4">
        <v>129273490</v>
      </c>
      <c r="Q77" s="13">
        <f ca="1">IF(ISBLANK(Table5[[#This Row],[พ.ศ.ที่สร้างเสร็จ]]),"ไม่ระบุ",YEAR(TODAY())-Table5[[#This Row],[พ.ศ.ที่สร้างเสร็จ]]+543)</f>
        <v>29</v>
      </c>
      <c r="X77" s="1" t="s">
        <v>657</v>
      </c>
      <c r="Y77" s="28" t="s">
        <v>788</v>
      </c>
    </row>
    <row r="78" spans="1:25" x14ac:dyDescent="0.35">
      <c r="A78" s="1" t="s">
        <v>71</v>
      </c>
      <c r="B78" s="1" t="s">
        <v>651</v>
      </c>
      <c r="C78" s="10" t="s">
        <v>253</v>
      </c>
      <c r="D78" s="1" t="s">
        <v>573</v>
      </c>
      <c r="E78" s="3" t="str">
        <f t="shared" si="5"/>
        <v>สป 4170-3009</v>
      </c>
      <c r="F78" s="3" t="str">
        <f>VLOOKUP(A78,Table4[],2,0)</f>
        <v>สมุทรปราการ</v>
      </c>
      <c r="G78" s="3" t="str">
        <f>VLOOKUP(TRIM(B78),Table22[[รหัสหน่วย2]:[ตำบลที่ตั้งหน่วย]],2,0)</f>
        <v>รร.นร.</v>
      </c>
      <c r="H78" s="3" t="str">
        <f>VLOOKUP(TRIM(B78),Table22[[รหัสหน่วย2]:[ตำบลที่ตั้งหน่วย]],3,0)</f>
        <v>จังหวัดสมุทราปราการ</v>
      </c>
      <c r="I78" s="3" t="str">
        <f>VLOOKUP(TRIM(C78),Table3[],2,FALSE)</f>
        <v>อาคารปฏิบัติการหรือส่วนสนับสนุนต่าง ๆ (SUPPORTING BUILDING)</v>
      </c>
      <c r="J78" s="25" t="s">
        <v>658</v>
      </c>
      <c r="K78" s="1" t="s">
        <v>659</v>
      </c>
      <c r="L78" s="13">
        <v>2528</v>
      </c>
      <c r="N78" s="4">
        <v>13899800</v>
      </c>
      <c r="Q78" s="13">
        <f ca="1">IF(ISBLANK(Table5[[#This Row],[พ.ศ.ที่สร้างเสร็จ]]),"ไม่ระบุ",YEAR(TODAY())-Table5[[#This Row],[พ.ศ.ที่สร้างเสร็จ]]+543)</f>
        <v>37</v>
      </c>
      <c r="X78" s="1" t="s">
        <v>660</v>
      </c>
      <c r="Y78" s="28" t="s">
        <v>788</v>
      </c>
    </row>
    <row r="79" spans="1:25" x14ac:dyDescent="0.35">
      <c r="A79" s="1" t="s">
        <v>71</v>
      </c>
      <c r="B79" s="1" t="s">
        <v>651</v>
      </c>
      <c r="C79" s="10" t="s">
        <v>253</v>
      </c>
      <c r="D79" s="1" t="s">
        <v>661</v>
      </c>
      <c r="E79" s="3" t="str">
        <f t="shared" si="5"/>
        <v>สป 4170-3008</v>
      </c>
      <c r="F79" s="3" t="str">
        <f>VLOOKUP(A79,Table4[],2,0)</f>
        <v>สมุทรปราการ</v>
      </c>
      <c r="G79" s="3" t="str">
        <f>VLOOKUP(TRIM(B79),Table22[[รหัสหน่วย2]:[ตำบลที่ตั้งหน่วย]],2,0)</f>
        <v>รร.นร.</v>
      </c>
      <c r="H79" s="3" t="str">
        <f>VLOOKUP(TRIM(B79),Table22[[รหัสหน่วย2]:[ตำบลที่ตั้งหน่วย]],3,0)</f>
        <v>จังหวัดสมุทราปราการ</v>
      </c>
      <c r="I79" s="3" t="str">
        <f>VLOOKUP(TRIM(C79),Table3[],2,FALSE)</f>
        <v>อาคารปฏิบัติการหรือส่วนสนับสนุนต่าง ๆ (SUPPORTING BUILDING)</v>
      </c>
      <c r="J79" s="25" t="s">
        <v>662</v>
      </c>
      <c r="K79" s="1" t="s">
        <v>663</v>
      </c>
      <c r="L79" s="13">
        <v>2525</v>
      </c>
      <c r="N79" s="4">
        <v>2090000</v>
      </c>
      <c r="Q79" s="13">
        <f ca="1">IF(ISBLANK(Table5[[#This Row],[พ.ศ.ที่สร้างเสร็จ]]),"ไม่ระบุ",YEAR(TODAY())-Table5[[#This Row],[พ.ศ.ที่สร้างเสร็จ]]+543)</f>
        <v>40</v>
      </c>
      <c r="X79" s="1" t="s">
        <v>664</v>
      </c>
      <c r="Y79" s="28" t="s">
        <v>788</v>
      </c>
    </row>
    <row r="80" spans="1:25" x14ac:dyDescent="0.35">
      <c r="A80" s="1" t="s">
        <v>71</v>
      </c>
      <c r="B80" s="1" t="s">
        <v>651</v>
      </c>
      <c r="C80" s="10" t="s">
        <v>253</v>
      </c>
      <c r="D80" s="1" t="s">
        <v>306</v>
      </c>
      <c r="E80" s="3" t="str">
        <f t="shared" si="5"/>
        <v>สป 4170-3006</v>
      </c>
      <c r="F80" s="3" t="str">
        <f>VLOOKUP(A80,Table4[],2,0)</f>
        <v>สมุทรปราการ</v>
      </c>
      <c r="G80" s="3" t="str">
        <f>VLOOKUP(TRIM(B80),Table22[[รหัสหน่วย2]:[ตำบลที่ตั้งหน่วย]],2,0)</f>
        <v>รร.นร.</v>
      </c>
      <c r="H80" s="3" t="str">
        <f>VLOOKUP(TRIM(B80),Table22[[รหัสหน่วย2]:[ตำบลที่ตั้งหน่วย]],3,0)</f>
        <v>จังหวัดสมุทราปราการ</v>
      </c>
      <c r="I80" s="3" t="str">
        <f>VLOOKUP(TRIM(C80),Table3[],2,FALSE)</f>
        <v>อาคารปฏิบัติการหรือส่วนสนับสนุนต่าง ๆ (SUPPORTING BUILDING)</v>
      </c>
      <c r="J80" s="25" t="s">
        <v>665</v>
      </c>
      <c r="K80" s="1" t="s">
        <v>666</v>
      </c>
      <c r="L80" s="13">
        <v>2545</v>
      </c>
      <c r="N80" s="4">
        <v>128935000</v>
      </c>
      <c r="Q80" s="13">
        <f ca="1">IF(ISBLANK(Table5[[#This Row],[พ.ศ.ที่สร้างเสร็จ]]),"ไม่ระบุ",YEAR(TODAY())-Table5[[#This Row],[พ.ศ.ที่สร้างเสร็จ]]+543)</f>
        <v>20</v>
      </c>
      <c r="X80" s="1" t="s">
        <v>667</v>
      </c>
      <c r="Y80" s="28" t="s">
        <v>788</v>
      </c>
    </row>
    <row r="81" spans="1:25" x14ac:dyDescent="0.35">
      <c r="A81" s="1" t="s">
        <v>71</v>
      </c>
      <c r="B81" s="1" t="s">
        <v>651</v>
      </c>
      <c r="C81" s="10" t="s">
        <v>253</v>
      </c>
      <c r="D81" s="1" t="s">
        <v>296</v>
      </c>
      <c r="E81" s="3" t="str">
        <f t="shared" si="5"/>
        <v>สป 4170-3005</v>
      </c>
      <c r="F81" s="3" t="str">
        <f>VLOOKUP(A81,Table4[],2,0)</f>
        <v>สมุทรปราการ</v>
      </c>
      <c r="G81" s="3" t="str">
        <f>VLOOKUP(TRIM(B81),Table22[[รหัสหน่วย2]:[ตำบลที่ตั้งหน่วย]],2,0)</f>
        <v>รร.นร.</v>
      </c>
      <c r="H81" s="3" t="str">
        <f>VLOOKUP(TRIM(B81),Table22[[รหัสหน่วย2]:[ตำบลที่ตั้งหน่วย]],3,0)</f>
        <v>จังหวัดสมุทราปราการ</v>
      </c>
      <c r="I81" s="3" t="str">
        <f>VLOOKUP(TRIM(C81),Table3[],2,FALSE)</f>
        <v>อาคารปฏิบัติการหรือส่วนสนับสนุนต่าง ๆ (SUPPORTING BUILDING)</v>
      </c>
      <c r="J81" s="25" t="s">
        <v>668</v>
      </c>
      <c r="K81" s="1" t="s">
        <v>669</v>
      </c>
      <c r="L81" s="13">
        <v>2509</v>
      </c>
      <c r="N81" s="4">
        <v>1680000</v>
      </c>
      <c r="Q81" s="13">
        <f ca="1">IF(ISBLANK(Table5[[#This Row],[พ.ศ.ที่สร้างเสร็จ]]),"ไม่ระบุ",YEAR(TODAY())-Table5[[#This Row],[พ.ศ.ที่สร้างเสร็จ]]+543)</f>
        <v>56</v>
      </c>
      <c r="X81" s="1" t="s">
        <v>670</v>
      </c>
      <c r="Y81" s="28" t="s">
        <v>788</v>
      </c>
    </row>
    <row r="82" spans="1:25" x14ac:dyDescent="0.35">
      <c r="A82" s="1" t="s">
        <v>71</v>
      </c>
      <c r="B82" s="1" t="s">
        <v>651</v>
      </c>
      <c r="C82" s="10" t="s">
        <v>253</v>
      </c>
      <c r="D82" s="1" t="s">
        <v>290</v>
      </c>
      <c r="E82" s="3" t="str">
        <f t="shared" si="5"/>
        <v>สป 4170-3003</v>
      </c>
      <c r="F82" s="3" t="str">
        <f>VLOOKUP(A82,Table4[],2,0)</f>
        <v>สมุทรปราการ</v>
      </c>
      <c r="G82" s="3" t="str">
        <f>VLOOKUP(TRIM(B82),Table22[[รหัสหน่วย2]:[ตำบลที่ตั้งหน่วย]],2,0)</f>
        <v>รร.นร.</v>
      </c>
      <c r="H82" s="3" t="str">
        <f>VLOOKUP(TRIM(B82),Table22[[รหัสหน่วย2]:[ตำบลที่ตั้งหน่วย]],3,0)</f>
        <v>จังหวัดสมุทราปราการ</v>
      </c>
      <c r="I82" s="3" t="str">
        <f>VLOOKUP(TRIM(C82),Table3[],2,FALSE)</f>
        <v>อาคารปฏิบัติการหรือส่วนสนับสนุนต่าง ๆ (SUPPORTING BUILDING)</v>
      </c>
      <c r="J82" s="25" t="s">
        <v>671</v>
      </c>
      <c r="K82" s="1" t="s">
        <v>672</v>
      </c>
      <c r="L82" s="13">
        <v>2520</v>
      </c>
      <c r="N82" s="4">
        <v>3990000</v>
      </c>
      <c r="Q82" s="13">
        <f ca="1">IF(ISBLANK(Table5[[#This Row],[พ.ศ.ที่สร้างเสร็จ]]),"ไม่ระบุ",YEAR(TODAY())-Table5[[#This Row],[พ.ศ.ที่สร้างเสร็จ]]+543)</f>
        <v>45</v>
      </c>
      <c r="X82" s="1" t="s">
        <v>673</v>
      </c>
      <c r="Y82" s="28" t="s">
        <v>788</v>
      </c>
    </row>
    <row r="83" spans="1:25" x14ac:dyDescent="0.35">
      <c r="A83" s="1" t="s">
        <v>71</v>
      </c>
      <c r="B83" s="1" t="s">
        <v>651</v>
      </c>
      <c r="C83" s="10" t="s">
        <v>253</v>
      </c>
      <c r="D83" s="1" t="s">
        <v>281</v>
      </c>
      <c r="E83" s="3" t="str">
        <f t="shared" si="5"/>
        <v>สป 4170-3001</v>
      </c>
      <c r="F83" s="3" t="str">
        <f>VLOOKUP(A83,Table4[],2,0)</f>
        <v>สมุทรปราการ</v>
      </c>
      <c r="G83" s="3" t="str">
        <f>VLOOKUP(TRIM(B83),Table22[[รหัสหน่วย2]:[ตำบลที่ตั้งหน่วย]],2,0)</f>
        <v>รร.นร.</v>
      </c>
      <c r="H83" s="3" t="str">
        <f>VLOOKUP(TRIM(B83),Table22[[รหัสหน่วย2]:[ตำบลที่ตั้งหน่วย]],3,0)</f>
        <v>จังหวัดสมุทราปราการ</v>
      </c>
      <c r="I83" s="3" t="str">
        <f>VLOOKUP(TRIM(C83),Table3[],2,FALSE)</f>
        <v>อาคารปฏิบัติการหรือส่วนสนับสนุนต่าง ๆ (SUPPORTING BUILDING)</v>
      </c>
      <c r="J83" s="25" t="s">
        <v>674</v>
      </c>
      <c r="K83" s="1" t="s">
        <v>669</v>
      </c>
      <c r="L83" s="13">
        <v>2502</v>
      </c>
      <c r="N83" s="4"/>
      <c r="Q83" s="13">
        <f ca="1">IF(ISBLANK(Table5[[#This Row],[พ.ศ.ที่สร้างเสร็จ]]),"ไม่ระบุ",YEAR(TODAY())-Table5[[#This Row],[พ.ศ.ที่สร้างเสร็จ]]+543)</f>
        <v>63</v>
      </c>
      <c r="X83" s="1" t="s">
        <v>675</v>
      </c>
      <c r="Y83" s="28" t="s">
        <v>788</v>
      </c>
    </row>
    <row r="84" spans="1:25" x14ac:dyDescent="0.35">
      <c r="A84" s="1" t="s">
        <v>71</v>
      </c>
      <c r="B84" s="1" t="s">
        <v>651</v>
      </c>
      <c r="E84" s="3" t="str">
        <f t="shared" si="5"/>
        <v>สป 4170-</v>
      </c>
      <c r="F84" s="3" t="str">
        <f>VLOOKUP(A84,Table4[],2,0)</f>
        <v>สมุทรปราการ</v>
      </c>
      <c r="G84" s="3" t="str">
        <f>VLOOKUP(TRIM(B84),Table22[[รหัสหน่วย2]:[ตำบลที่ตั้งหน่วย]],2,0)</f>
        <v>รร.นร.</v>
      </c>
      <c r="H84" s="3" t="str">
        <f>VLOOKUP(TRIM(B84),Table22[[รหัสหน่วย2]:[ตำบลที่ตั้งหน่วย]],3,0)</f>
        <v>จังหวัดสมุทราปราการ</v>
      </c>
      <c r="I84" s="3" t="e">
        <f>VLOOKUP(TRIM(C84),Table3[],2,FALSE)</f>
        <v>#N/A</v>
      </c>
      <c r="J84" s="25" t="s">
        <v>676</v>
      </c>
      <c r="K84" s="1" t="s">
        <v>669</v>
      </c>
      <c r="L84" s="13">
        <v>2537</v>
      </c>
      <c r="N84" s="4">
        <v>12500000</v>
      </c>
      <c r="Q84" s="13">
        <f ca="1">IF(ISBLANK(Table5[[#This Row],[พ.ศ.ที่สร้างเสร็จ]]),"ไม่ระบุ",YEAR(TODAY())-Table5[[#This Row],[พ.ศ.ที่สร้างเสร็จ]]+543)</f>
        <v>28</v>
      </c>
      <c r="X84" s="1" t="s">
        <v>677</v>
      </c>
      <c r="Y84" s="28" t="s">
        <v>788</v>
      </c>
    </row>
    <row r="85" spans="1:25" x14ac:dyDescent="0.35">
      <c r="A85" s="1" t="s">
        <v>71</v>
      </c>
      <c r="B85" s="1" t="s">
        <v>651</v>
      </c>
      <c r="C85" s="10" t="s">
        <v>253</v>
      </c>
      <c r="D85" s="1" t="s">
        <v>577</v>
      </c>
      <c r="E85" s="3" t="str">
        <f t="shared" si="5"/>
        <v>สป 4170-3011</v>
      </c>
      <c r="F85" s="3" t="str">
        <f>VLOOKUP(A85,Table4[],2,0)</f>
        <v>สมุทรปราการ</v>
      </c>
      <c r="G85" s="3" t="str">
        <f>VLOOKUP(TRIM(B85),Table22[[รหัสหน่วย2]:[ตำบลที่ตั้งหน่วย]],2,0)</f>
        <v>รร.นร.</v>
      </c>
      <c r="H85" s="3" t="str">
        <f>VLOOKUP(TRIM(B85),Table22[[รหัสหน่วย2]:[ตำบลที่ตั้งหน่วย]],3,0)</f>
        <v>จังหวัดสมุทราปราการ</v>
      </c>
      <c r="I85" s="3" t="str">
        <f>VLOOKUP(TRIM(C85),Table3[],2,FALSE)</f>
        <v>อาคารปฏิบัติการหรือส่วนสนับสนุนต่าง ๆ (SUPPORTING BUILDING)</v>
      </c>
      <c r="J85" s="25" t="s">
        <v>678</v>
      </c>
      <c r="K85" s="1" t="s">
        <v>679</v>
      </c>
      <c r="L85" s="13">
        <v>2513</v>
      </c>
      <c r="N85" s="4">
        <v>1775000</v>
      </c>
      <c r="Q85" s="13">
        <f ca="1">IF(ISBLANK(Table5[[#This Row],[พ.ศ.ที่สร้างเสร็จ]]),"ไม่ระบุ",YEAR(TODAY())-Table5[[#This Row],[พ.ศ.ที่สร้างเสร็จ]]+543)</f>
        <v>52</v>
      </c>
      <c r="X85" s="1" t="s">
        <v>680</v>
      </c>
      <c r="Y85" s="28" t="s">
        <v>788</v>
      </c>
    </row>
    <row r="86" spans="1:25" x14ac:dyDescent="0.35">
      <c r="A86" s="1" t="s">
        <v>71</v>
      </c>
      <c r="B86" s="1" t="s">
        <v>651</v>
      </c>
      <c r="C86" s="10" t="s">
        <v>253</v>
      </c>
      <c r="D86" s="1" t="s">
        <v>602</v>
      </c>
      <c r="E86" s="3" t="str">
        <f t="shared" si="5"/>
        <v>สป 4170-3012</v>
      </c>
      <c r="F86" s="3" t="str">
        <f>VLOOKUP(A86,Table4[],2,0)</f>
        <v>สมุทรปราการ</v>
      </c>
      <c r="G86" s="3" t="str">
        <f>VLOOKUP(TRIM(B86),Table22[[รหัสหน่วย2]:[ตำบลที่ตั้งหน่วย]],2,0)</f>
        <v>รร.นร.</v>
      </c>
      <c r="H86" s="3" t="str">
        <f>VLOOKUP(TRIM(B86),Table22[[รหัสหน่วย2]:[ตำบลที่ตั้งหน่วย]],3,0)</f>
        <v>จังหวัดสมุทราปราการ</v>
      </c>
      <c r="I86" s="3" t="str">
        <f>VLOOKUP(TRIM(C86),Table3[],2,FALSE)</f>
        <v>อาคารปฏิบัติการหรือส่วนสนับสนุนต่าง ๆ (SUPPORTING BUILDING)</v>
      </c>
      <c r="J86" s="25" t="s">
        <v>682</v>
      </c>
      <c r="K86" s="1" t="s">
        <v>679</v>
      </c>
      <c r="L86" s="13">
        <v>2532</v>
      </c>
      <c r="N86" s="4">
        <v>8230000</v>
      </c>
      <c r="Q86" s="13">
        <f ca="1">IF(ISBLANK(Table5[[#This Row],[พ.ศ.ที่สร้างเสร็จ]]),"ไม่ระบุ",YEAR(TODAY())-Table5[[#This Row],[พ.ศ.ที่สร้างเสร็จ]]+543)</f>
        <v>33</v>
      </c>
      <c r="X86" s="1" t="s">
        <v>681</v>
      </c>
      <c r="Y86" s="28" t="s">
        <v>788</v>
      </c>
    </row>
    <row r="87" spans="1:25" x14ac:dyDescent="0.35">
      <c r="A87" s="1" t="s">
        <v>71</v>
      </c>
      <c r="B87" s="1" t="s">
        <v>651</v>
      </c>
      <c r="C87" s="10" t="s">
        <v>295</v>
      </c>
      <c r="D87" s="1" t="s">
        <v>281</v>
      </c>
      <c r="E87" s="3" t="str">
        <f t="shared" si="5"/>
        <v>สป 4170-2001</v>
      </c>
      <c r="F87" s="3" t="str">
        <f>VLOOKUP(A87,Table4[],2,0)</f>
        <v>สมุทรปราการ</v>
      </c>
      <c r="G87" s="3" t="str">
        <f>VLOOKUP(TRIM(B87),Table22[[รหัสหน่วย2]:[ตำบลที่ตั้งหน่วย]],2,0)</f>
        <v>รร.นร.</v>
      </c>
      <c r="H87" s="3" t="str">
        <f>VLOOKUP(TRIM(B87),Table22[[รหัสหน่วย2]:[ตำบลที่ตั้งหน่วย]],3,0)</f>
        <v>จังหวัดสมุทราปราการ</v>
      </c>
      <c r="I87" s="3" t="str">
        <f>VLOOKUP(TRIM(C87),Table3[],2,FALSE)</f>
        <v>อาคารคลังพัสดุ (DEPOT)</v>
      </c>
      <c r="J87" s="25" t="s">
        <v>683</v>
      </c>
      <c r="K87" s="1" t="s">
        <v>669</v>
      </c>
      <c r="L87" s="13">
        <v>2524</v>
      </c>
      <c r="N87" s="4">
        <v>5650000</v>
      </c>
      <c r="Q87" s="13">
        <f ca="1">IF(ISBLANK(Table5[[#This Row],[พ.ศ.ที่สร้างเสร็จ]]),"ไม่ระบุ",YEAR(TODAY())-Table5[[#This Row],[พ.ศ.ที่สร้างเสร็จ]]+543)</f>
        <v>41</v>
      </c>
      <c r="X87" s="1" t="s">
        <v>684</v>
      </c>
      <c r="Y87" s="28" t="s">
        <v>788</v>
      </c>
    </row>
    <row r="88" spans="1:25" x14ac:dyDescent="0.35">
      <c r="A88" s="1" t="s">
        <v>71</v>
      </c>
      <c r="B88" s="1" t="s">
        <v>651</v>
      </c>
      <c r="C88" s="10" t="s">
        <v>253</v>
      </c>
      <c r="D88" s="1" t="s">
        <v>304</v>
      </c>
      <c r="E88" s="3" t="str">
        <f t="shared" si="5"/>
        <v>สป 4170-3015</v>
      </c>
      <c r="F88" s="3" t="str">
        <f>VLOOKUP(A88,Table4[],2,0)</f>
        <v>สมุทรปราการ</v>
      </c>
      <c r="G88" s="3" t="str">
        <f>VLOOKUP(TRIM(B88),Table22[[รหัสหน่วย2]:[ตำบลที่ตั้งหน่วย]],2,0)</f>
        <v>รร.นร.</v>
      </c>
      <c r="H88" s="3" t="str">
        <f>VLOOKUP(TRIM(B88),Table22[[รหัสหน่วย2]:[ตำบลที่ตั้งหน่วย]],3,0)</f>
        <v>จังหวัดสมุทราปราการ</v>
      </c>
      <c r="I88" s="3" t="str">
        <f>VLOOKUP(TRIM(C88),Table3[],2,FALSE)</f>
        <v>อาคารปฏิบัติการหรือส่วนสนับสนุนต่าง ๆ (SUPPORTING BUILDING)</v>
      </c>
      <c r="J88" s="25" t="s">
        <v>685</v>
      </c>
      <c r="L88" s="13">
        <v>2536</v>
      </c>
      <c r="N88" s="4">
        <v>129273490</v>
      </c>
      <c r="Q88" s="13">
        <f ca="1">IF(ISBLANK(Table5[[#This Row],[พ.ศ.ที่สร้างเสร็จ]]),"ไม่ระบุ",YEAR(TODAY())-Table5[[#This Row],[พ.ศ.ที่สร้างเสร็จ]]+543)</f>
        <v>29</v>
      </c>
      <c r="X88" s="1" t="s">
        <v>686</v>
      </c>
      <c r="Y88" s="28" t="s">
        <v>788</v>
      </c>
    </row>
    <row r="89" spans="1:25" x14ac:dyDescent="0.35">
      <c r="A89" s="1" t="s">
        <v>71</v>
      </c>
      <c r="B89" s="1" t="s">
        <v>651</v>
      </c>
      <c r="C89" s="10" t="s">
        <v>262</v>
      </c>
      <c r="D89" s="1" t="s">
        <v>283</v>
      </c>
      <c r="E89" s="3" t="str">
        <f t="shared" si="5"/>
        <v>สป 4170-4002</v>
      </c>
      <c r="F89" s="3" t="str">
        <f>VLOOKUP(A89,Table4[],2,0)</f>
        <v>สมุทรปราการ</v>
      </c>
      <c r="G89" s="3" t="str">
        <f>VLOOKUP(TRIM(B89),Table22[[รหัสหน่วย2]:[ตำบลที่ตั้งหน่วย]],2,0)</f>
        <v>รร.นร.</v>
      </c>
      <c r="H89" s="3" t="str">
        <f>VLOOKUP(TRIM(B89),Table22[[รหัสหน่วย2]:[ตำบลที่ตั้งหน่วย]],3,0)</f>
        <v>จังหวัดสมุทราปราการ</v>
      </c>
      <c r="I89" s="3" t="str">
        <f>VLOOKUP(TRIM(C89),Table3[],2,FALSE)</f>
        <v>อาคารที่ใช้เพื่อการบริการกำลังพลหรืออาคารสวัสดิการต่าง ๆ (STORE &amp; SERVICE)</v>
      </c>
      <c r="J89" s="25" t="s">
        <v>687</v>
      </c>
      <c r="K89" s="1" t="s">
        <v>679</v>
      </c>
      <c r="L89" s="13">
        <v>2528</v>
      </c>
      <c r="N89" s="4">
        <v>11595301.17</v>
      </c>
      <c r="Q89" s="13">
        <f ca="1">IF(ISBLANK(Table5[[#This Row],[พ.ศ.ที่สร้างเสร็จ]]),"ไม่ระบุ",YEAR(TODAY())-Table5[[#This Row],[พ.ศ.ที่สร้างเสร็จ]]+543)</f>
        <v>37</v>
      </c>
      <c r="X89" s="1" t="s">
        <v>688</v>
      </c>
      <c r="Y89" s="28" t="s">
        <v>788</v>
      </c>
    </row>
    <row r="90" spans="1:25" x14ac:dyDescent="0.35">
      <c r="A90" s="1" t="s">
        <v>71</v>
      </c>
      <c r="B90" s="1" t="s">
        <v>651</v>
      </c>
      <c r="C90" s="10" t="s">
        <v>253</v>
      </c>
      <c r="D90" s="1" t="s">
        <v>689</v>
      </c>
      <c r="E90" s="3" t="str">
        <f t="shared" si="5"/>
        <v>สป 4170-3026</v>
      </c>
      <c r="F90" s="3" t="str">
        <f>VLOOKUP(A90,Table4[],2,0)</f>
        <v>สมุทรปราการ</v>
      </c>
      <c r="G90" s="3" t="str">
        <f>VLOOKUP(TRIM(B90),Table22[[รหัสหน่วย2]:[ตำบลที่ตั้งหน่วย]],2,0)</f>
        <v>รร.นร.</v>
      </c>
      <c r="H90" s="3" t="str">
        <f>VLOOKUP(TRIM(B90),Table22[[รหัสหน่วย2]:[ตำบลที่ตั้งหน่วย]],3,0)</f>
        <v>จังหวัดสมุทราปราการ</v>
      </c>
      <c r="I90" s="3" t="str">
        <f>VLOOKUP(TRIM(C90),Table3[],2,FALSE)</f>
        <v>อาคารปฏิบัติการหรือส่วนสนับสนุนต่าง ๆ (SUPPORTING BUILDING)</v>
      </c>
      <c r="J90" s="25" t="s">
        <v>690</v>
      </c>
      <c r="K90" s="1" t="s">
        <v>679</v>
      </c>
      <c r="L90" s="13">
        <v>2530</v>
      </c>
      <c r="N90" s="4">
        <v>4560000</v>
      </c>
      <c r="Q90" s="13">
        <f ca="1">IF(ISBLANK(Table5[[#This Row],[พ.ศ.ที่สร้างเสร็จ]]),"ไม่ระบุ",YEAR(TODAY())-Table5[[#This Row],[พ.ศ.ที่สร้างเสร็จ]]+543)</f>
        <v>35</v>
      </c>
      <c r="X90" s="1" t="s">
        <v>691</v>
      </c>
      <c r="Y90" s="28" t="s">
        <v>788</v>
      </c>
    </row>
    <row r="91" spans="1:25" x14ac:dyDescent="0.35">
      <c r="A91" s="1" t="s">
        <v>71</v>
      </c>
      <c r="B91" s="1" t="s">
        <v>651</v>
      </c>
      <c r="C91" s="10" t="s">
        <v>262</v>
      </c>
      <c r="D91" s="1" t="s">
        <v>692</v>
      </c>
      <c r="E91" s="3" t="str">
        <f t="shared" si="5"/>
        <v>สป 4170-4000</v>
      </c>
      <c r="F91" s="3" t="str">
        <f>VLOOKUP(A91,Table4[],2,0)</f>
        <v>สมุทรปราการ</v>
      </c>
      <c r="G91" s="3" t="str">
        <f>VLOOKUP(TRIM(B91),Table22[[รหัสหน่วย2]:[ตำบลที่ตั้งหน่วย]],2,0)</f>
        <v>รร.นร.</v>
      </c>
      <c r="H91" s="3" t="str">
        <f>VLOOKUP(TRIM(B91),Table22[[รหัสหน่วย2]:[ตำบลที่ตั้งหน่วย]],3,0)</f>
        <v>จังหวัดสมุทราปราการ</v>
      </c>
      <c r="I91" s="3" t="str">
        <f>VLOOKUP(TRIM(C91),Table3[],2,FALSE)</f>
        <v>อาคารที่ใช้เพื่อการบริการกำลังพลหรืออาคารสวัสดิการต่าง ๆ (STORE &amp; SERVICE)</v>
      </c>
      <c r="J91" s="25" t="s">
        <v>693</v>
      </c>
      <c r="K91" s="1" t="s">
        <v>669</v>
      </c>
      <c r="L91" s="13">
        <v>2545</v>
      </c>
      <c r="N91" s="4">
        <v>23492300</v>
      </c>
      <c r="Q91" s="13">
        <f ca="1">IF(ISBLANK(Table5[[#This Row],[พ.ศ.ที่สร้างเสร็จ]]),"ไม่ระบุ",YEAR(TODAY())-Table5[[#This Row],[พ.ศ.ที่สร้างเสร็จ]]+543)</f>
        <v>20</v>
      </c>
      <c r="X91" s="1" t="s">
        <v>694</v>
      </c>
      <c r="Y91" s="28" t="s">
        <v>788</v>
      </c>
    </row>
    <row r="92" spans="1:25" x14ac:dyDescent="0.35">
      <c r="A92" s="1" t="s">
        <v>71</v>
      </c>
      <c r="B92" s="1" t="s">
        <v>651</v>
      </c>
      <c r="C92" s="10" t="s">
        <v>262</v>
      </c>
      <c r="D92" s="1" t="s">
        <v>287</v>
      </c>
      <c r="E92" s="3" t="str">
        <f t="shared" si="5"/>
        <v>สป 4170-4004</v>
      </c>
      <c r="F92" s="3" t="str">
        <f>VLOOKUP(A92,Table4[],2,0)</f>
        <v>สมุทรปราการ</v>
      </c>
      <c r="G92" s="3" t="str">
        <f>VLOOKUP(TRIM(B92),Table22[[รหัสหน่วย2]:[ตำบลที่ตั้งหน่วย]],2,0)</f>
        <v>รร.นร.</v>
      </c>
      <c r="H92" s="3" t="str">
        <f>VLOOKUP(TRIM(B92),Table22[[รหัสหน่วย2]:[ตำบลที่ตั้งหน่วย]],3,0)</f>
        <v>จังหวัดสมุทราปราการ</v>
      </c>
      <c r="I92" s="3" t="str">
        <f>VLOOKUP(TRIM(C92),Table3[],2,FALSE)</f>
        <v>อาคารที่ใช้เพื่อการบริการกำลังพลหรืออาคารสวัสดิการต่าง ๆ (STORE &amp; SERVICE)</v>
      </c>
      <c r="J92" s="25" t="s">
        <v>695</v>
      </c>
      <c r="K92" s="1" t="s">
        <v>672</v>
      </c>
      <c r="L92" s="13">
        <v>2515</v>
      </c>
      <c r="N92" s="4">
        <v>6300000</v>
      </c>
      <c r="Q92" s="13">
        <f ca="1">IF(ISBLANK(Table5[[#This Row],[พ.ศ.ที่สร้างเสร็จ]]),"ไม่ระบุ",YEAR(TODAY())-Table5[[#This Row],[พ.ศ.ที่สร้างเสร็จ]]+543)</f>
        <v>50</v>
      </c>
      <c r="X92" s="1" t="s">
        <v>696</v>
      </c>
      <c r="Y92" s="28" t="s">
        <v>788</v>
      </c>
    </row>
    <row r="93" spans="1:25" x14ac:dyDescent="0.35">
      <c r="A93" s="1" t="s">
        <v>71</v>
      </c>
      <c r="B93" s="1" t="s">
        <v>651</v>
      </c>
      <c r="C93" s="10" t="s">
        <v>262</v>
      </c>
      <c r="D93" s="1" t="s">
        <v>296</v>
      </c>
      <c r="E93" s="3" t="str">
        <f t="shared" si="5"/>
        <v>สป 4170-4005</v>
      </c>
      <c r="F93" s="3" t="str">
        <f>VLOOKUP(A93,Table4[],2,0)</f>
        <v>สมุทรปราการ</v>
      </c>
      <c r="G93" s="3" t="str">
        <f>VLOOKUP(TRIM(B93),Table22[[รหัสหน่วย2]:[ตำบลที่ตั้งหน่วย]],2,0)</f>
        <v>รร.นร.</v>
      </c>
      <c r="H93" s="3" t="str">
        <f>VLOOKUP(TRIM(B93),Table22[[รหัสหน่วย2]:[ตำบลที่ตั้งหน่วย]],3,0)</f>
        <v>จังหวัดสมุทราปราการ</v>
      </c>
      <c r="I93" s="3" t="str">
        <f>VLOOKUP(TRIM(C93),Table3[],2,FALSE)</f>
        <v>อาคารที่ใช้เพื่อการบริการกำลังพลหรืออาคารสวัสดิการต่าง ๆ (STORE &amp; SERVICE)</v>
      </c>
      <c r="J93" s="25" t="s">
        <v>697</v>
      </c>
      <c r="K93" s="1" t="s">
        <v>672</v>
      </c>
      <c r="L93" s="13">
        <v>2515</v>
      </c>
      <c r="N93" s="4">
        <v>6300000</v>
      </c>
      <c r="Q93" s="13">
        <f ca="1">IF(ISBLANK(Table5[[#This Row],[พ.ศ.ที่สร้างเสร็จ]]),"ไม่ระบุ",YEAR(TODAY())-Table5[[#This Row],[พ.ศ.ที่สร้างเสร็จ]]+543)</f>
        <v>50</v>
      </c>
      <c r="X93" s="1" t="s">
        <v>698</v>
      </c>
      <c r="Y93" s="28" t="s">
        <v>788</v>
      </c>
    </row>
    <row r="94" spans="1:25" x14ac:dyDescent="0.35">
      <c r="A94" s="1" t="s">
        <v>71</v>
      </c>
      <c r="B94" s="1" t="s">
        <v>651</v>
      </c>
      <c r="C94" s="10" t="s">
        <v>262</v>
      </c>
      <c r="D94" s="1" t="s">
        <v>306</v>
      </c>
      <c r="E94" s="3" t="str">
        <f t="shared" si="5"/>
        <v>สป 4170-4006</v>
      </c>
      <c r="F94" s="3" t="str">
        <f>VLOOKUP(A94,Table4[],2,0)</f>
        <v>สมุทรปราการ</v>
      </c>
      <c r="G94" s="3" t="str">
        <f>VLOOKUP(TRIM(B94),Table22[[รหัสหน่วย2]:[ตำบลที่ตั้งหน่วย]],2,0)</f>
        <v>รร.นร.</v>
      </c>
      <c r="H94" s="3" t="str">
        <f>VLOOKUP(TRIM(B94),Table22[[รหัสหน่วย2]:[ตำบลที่ตั้งหน่วย]],3,0)</f>
        <v>จังหวัดสมุทราปราการ</v>
      </c>
      <c r="I94" s="3" t="str">
        <f>VLOOKUP(TRIM(C94),Table3[],2,FALSE)</f>
        <v>อาคารที่ใช้เพื่อการบริการกำลังพลหรืออาคารสวัสดิการต่าง ๆ (STORE &amp; SERVICE)</v>
      </c>
      <c r="J94" s="25" t="s">
        <v>699</v>
      </c>
      <c r="K94" s="1" t="s">
        <v>672</v>
      </c>
      <c r="L94" s="13">
        <v>2531</v>
      </c>
      <c r="N94" s="4">
        <v>9980000</v>
      </c>
      <c r="Q94" s="13">
        <f ca="1">IF(ISBLANK(Table5[[#This Row],[พ.ศ.ที่สร้างเสร็จ]]),"ไม่ระบุ",YEAR(TODAY())-Table5[[#This Row],[พ.ศ.ที่สร้างเสร็จ]]+543)</f>
        <v>34</v>
      </c>
      <c r="X94" s="1" t="s">
        <v>700</v>
      </c>
      <c r="Y94" s="28" t="s">
        <v>788</v>
      </c>
    </row>
    <row r="95" spans="1:25" x14ac:dyDescent="0.35">
      <c r="A95" s="1" t="s">
        <v>71</v>
      </c>
      <c r="B95" s="1" t="s">
        <v>651</v>
      </c>
      <c r="C95" s="10" t="s">
        <v>262</v>
      </c>
      <c r="D95" s="1" t="s">
        <v>701</v>
      </c>
      <c r="E95" s="3" t="str">
        <f t="shared" si="5"/>
        <v>สป 4170-4007</v>
      </c>
      <c r="F95" s="3" t="str">
        <f>VLOOKUP(A95,Table4[],2,0)</f>
        <v>สมุทรปราการ</v>
      </c>
      <c r="G95" s="3" t="str">
        <f>VLOOKUP(TRIM(B95),Table22[[รหัสหน่วย2]:[ตำบลที่ตั้งหน่วย]],2,0)</f>
        <v>รร.นร.</v>
      </c>
      <c r="H95" s="3" t="str">
        <f>VLOOKUP(TRIM(B95),Table22[[รหัสหน่วย2]:[ตำบลที่ตั้งหน่วย]],3,0)</f>
        <v>จังหวัดสมุทราปราการ</v>
      </c>
      <c r="I95" s="3" t="str">
        <f>VLOOKUP(TRIM(C95),Table3[],2,FALSE)</f>
        <v>อาคารที่ใช้เพื่อการบริการกำลังพลหรืออาคารสวัสดิการต่าง ๆ (STORE &amp; SERVICE)</v>
      </c>
      <c r="J95" s="25" t="s">
        <v>702</v>
      </c>
      <c r="K95" s="1" t="s">
        <v>672</v>
      </c>
      <c r="L95" s="13">
        <v>2535</v>
      </c>
      <c r="N95" s="4">
        <v>129273490</v>
      </c>
      <c r="Q95" s="13">
        <f ca="1">IF(ISBLANK(Table5[[#This Row],[พ.ศ.ที่สร้างเสร็จ]]),"ไม่ระบุ",YEAR(TODAY())-Table5[[#This Row],[พ.ศ.ที่สร้างเสร็จ]]+543)</f>
        <v>30</v>
      </c>
      <c r="X95" s="1" t="s">
        <v>703</v>
      </c>
      <c r="Y95" s="28" t="s">
        <v>788</v>
      </c>
    </row>
    <row r="96" spans="1:25" x14ac:dyDescent="0.35">
      <c r="A96" s="1" t="s">
        <v>71</v>
      </c>
      <c r="B96" s="1" t="s">
        <v>651</v>
      </c>
      <c r="C96" s="10" t="s">
        <v>262</v>
      </c>
      <c r="D96" s="1" t="s">
        <v>661</v>
      </c>
      <c r="E96" s="3" t="str">
        <f t="shared" si="5"/>
        <v>สป 4170-4008</v>
      </c>
      <c r="F96" s="3" t="str">
        <f>VLOOKUP(A96,Table4[],2,0)</f>
        <v>สมุทรปราการ</v>
      </c>
      <c r="G96" s="3" t="str">
        <f>VLOOKUP(TRIM(B96),Table22[[รหัสหน่วย2]:[ตำบลที่ตั้งหน่วย]],2,0)</f>
        <v>รร.นร.</v>
      </c>
      <c r="H96" s="3" t="str">
        <f>VLOOKUP(TRIM(B96),Table22[[รหัสหน่วย2]:[ตำบลที่ตั้งหน่วย]],3,0)</f>
        <v>จังหวัดสมุทราปราการ</v>
      </c>
      <c r="I96" s="3" t="str">
        <f>VLOOKUP(TRIM(C96),Table3[],2,FALSE)</f>
        <v>อาคารที่ใช้เพื่อการบริการกำลังพลหรืออาคารสวัสดิการต่าง ๆ (STORE &amp; SERVICE)</v>
      </c>
      <c r="J96" s="25" t="s">
        <v>704</v>
      </c>
      <c r="K96" s="1" t="s">
        <v>679</v>
      </c>
      <c r="L96" s="13">
        <v>2515</v>
      </c>
      <c r="N96" s="4">
        <v>11799000</v>
      </c>
      <c r="Q96" s="13">
        <f ca="1">IF(ISBLANK(Table5[[#This Row],[พ.ศ.ที่สร้างเสร็จ]]),"ไม่ระบุ",YEAR(TODAY())-Table5[[#This Row],[พ.ศ.ที่สร้างเสร็จ]]+543)</f>
        <v>50</v>
      </c>
      <c r="X96" s="1" t="s">
        <v>705</v>
      </c>
      <c r="Y96" s="28" t="s">
        <v>788</v>
      </c>
    </row>
    <row r="97" spans="1:25" x14ac:dyDescent="0.35">
      <c r="A97" s="1" t="s">
        <v>71</v>
      </c>
      <c r="B97" s="1" t="s">
        <v>651</v>
      </c>
      <c r="C97" s="10" t="s">
        <v>262</v>
      </c>
      <c r="D97" s="1" t="s">
        <v>573</v>
      </c>
      <c r="E97" s="3" t="str">
        <f t="shared" si="5"/>
        <v>สป 4170-4009</v>
      </c>
      <c r="F97" s="3" t="str">
        <f>VLOOKUP(A97,Table4[],2,0)</f>
        <v>สมุทรปราการ</v>
      </c>
      <c r="G97" s="3" t="str">
        <f>VLOOKUP(TRIM(B97),Table22[[รหัสหน่วย2]:[ตำบลที่ตั้งหน่วย]],2,0)</f>
        <v>รร.นร.</v>
      </c>
      <c r="H97" s="3" t="str">
        <f>VLOOKUP(TRIM(B97),Table22[[รหัสหน่วย2]:[ตำบลที่ตั้งหน่วย]],3,0)</f>
        <v>จังหวัดสมุทราปราการ</v>
      </c>
      <c r="I97" s="3" t="str">
        <f>VLOOKUP(TRIM(C97),Table3[],2,FALSE)</f>
        <v>อาคารที่ใช้เพื่อการบริการกำลังพลหรืออาคารสวัสดิการต่าง ๆ (STORE &amp; SERVICE)</v>
      </c>
      <c r="J97" s="25" t="s">
        <v>706</v>
      </c>
      <c r="K97" s="1" t="s">
        <v>679</v>
      </c>
      <c r="L97" s="13">
        <v>2523</v>
      </c>
      <c r="N97" s="4">
        <v>3500000</v>
      </c>
      <c r="Q97" s="13">
        <f ca="1">IF(ISBLANK(Table5[[#This Row],[พ.ศ.ที่สร้างเสร็จ]]),"ไม่ระบุ",YEAR(TODAY())-Table5[[#This Row],[พ.ศ.ที่สร้างเสร็จ]]+543)</f>
        <v>42</v>
      </c>
      <c r="X97" s="1" t="s">
        <v>707</v>
      </c>
      <c r="Y97" s="28" t="s">
        <v>788</v>
      </c>
    </row>
    <row r="98" spans="1:25" x14ac:dyDescent="0.35">
      <c r="A98" s="1" t="s">
        <v>71</v>
      </c>
      <c r="B98" s="1" t="s">
        <v>651</v>
      </c>
      <c r="C98" s="10" t="s">
        <v>274</v>
      </c>
      <c r="D98" s="1" t="s">
        <v>281</v>
      </c>
      <c r="E98" s="3" t="str">
        <f t="shared" si="5"/>
        <v>สป 4170-6001</v>
      </c>
      <c r="F98" s="3" t="str">
        <f>VLOOKUP(A98,Table4[],2,0)</f>
        <v>สมุทรปราการ</v>
      </c>
      <c r="G98" s="3" t="str">
        <f>VLOOKUP(TRIM(B98),Table22[[รหัสหน่วย2]:[ตำบลที่ตั้งหน่วย]],2,0)</f>
        <v>รร.นร.</v>
      </c>
      <c r="H98" s="3" t="str">
        <f>VLOOKUP(TRIM(B98),Table22[[รหัสหน่วย2]:[ตำบลที่ตั้งหน่วย]],3,0)</f>
        <v>จังหวัดสมุทราปราการ</v>
      </c>
      <c r="I98" s="3" t="str">
        <f>VLOOKUP(TRIM(C98),Table3[],2,FALSE)</f>
        <v>อาคารพักอาศัยระดับสัญญาบัตร (OFFICER QUARTERS)</v>
      </c>
      <c r="J98" s="25" t="s">
        <v>708</v>
      </c>
      <c r="K98" s="1" t="s">
        <v>672</v>
      </c>
      <c r="L98" s="13">
        <v>2526</v>
      </c>
      <c r="N98" s="4">
        <v>4740000</v>
      </c>
      <c r="Q98" s="13">
        <f ca="1">IF(ISBLANK(Table5[[#This Row],[พ.ศ.ที่สร้างเสร็จ]]),"ไม่ระบุ",YEAR(TODAY())-Table5[[#This Row],[พ.ศ.ที่สร้างเสร็จ]]+543)</f>
        <v>39</v>
      </c>
      <c r="X98" s="1" t="s">
        <v>709</v>
      </c>
      <c r="Y98" s="28" t="s">
        <v>788</v>
      </c>
    </row>
    <row r="99" spans="1:25" x14ac:dyDescent="0.35">
      <c r="A99" s="1" t="s">
        <v>71</v>
      </c>
      <c r="B99" s="1" t="s">
        <v>651</v>
      </c>
      <c r="C99" s="10" t="s">
        <v>295</v>
      </c>
      <c r="D99" s="1" t="s">
        <v>283</v>
      </c>
      <c r="E99" s="3" t="str">
        <f t="shared" si="5"/>
        <v>สป 4170-2002</v>
      </c>
      <c r="F99" s="3" t="str">
        <f>VLOOKUP(A99,Table4[],2,0)</f>
        <v>สมุทรปราการ</v>
      </c>
      <c r="G99" s="3" t="str">
        <f>VLOOKUP(TRIM(B99),Table22[[รหัสหน่วย2]:[ตำบลที่ตั้งหน่วย]],2,0)</f>
        <v>รร.นร.</v>
      </c>
      <c r="H99" s="3" t="str">
        <f>VLOOKUP(TRIM(B99),Table22[[รหัสหน่วย2]:[ตำบลที่ตั้งหน่วย]],3,0)</f>
        <v>จังหวัดสมุทราปราการ</v>
      </c>
      <c r="I99" s="3" t="str">
        <f>VLOOKUP(TRIM(C99),Table3[],2,FALSE)</f>
        <v>อาคารคลังพัสดุ (DEPOT)</v>
      </c>
      <c r="J99" s="25" t="s">
        <v>710</v>
      </c>
      <c r="K99" s="1" t="s">
        <v>711</v>
      </c>
      <c r="L99" s="13">
        <v>2536</v>
      </c>
      <c r="N99" s="4">
        <v>2080000</v>
      </c>
      <c r="Q99" s="13">
        <f ca="1">IF(ISBLANK(Table5[[#This Row],[พ.ศ.ที่สร้างเสร็จ]]),"ไม่ระบุ",YEAR(TODAY())-Table5[[#This Row],[พ.ศ.ที่สร้างเสร็จ]]+543)</f>
        <v>29</v>
      </c>
      <c r="X99" s="1" t="s">
        <v>712</v>
      </c>
      <c r="Y99" s="28" t="s">
        <v>788</v>
      </c>
    </row>
    <row r="100" spans="1:25" x14ac:dyDescent="0.35">
      <c r="A100" s="1" t="s">
        <v>71</v>
      </c>
      <c r="B100" s="1" t="s">
        <v>651</v>
      </c>
      <c r="C100" s="10" t="s">
        <v>299</v>
      </c>
      <c r="D100" s="1" t="s">
        <v>290</v>
      </c>
      <c r="E100" s="3" t="str">
        <f t="shared" si="5"/>
        <v>สป 4170-9003</v>
      </c>
      <c r="F100" s="3" t="str">
        <f>VLOOKUP(A100,Table4[],2,0)</f>
        <v>สมุทรปราการ</v>
      </c>
      <c r="G100" s="3" t="str">
        <f>VLOOKUP(TRIM(B100),Table22[[รหัสหน่วย2]:[ตำบลที่ตั้งหน่วย]],2,0)</f>
        <v>รร.นร.</v>
      </c>
      <c r="H100" s="3" t="str">
        <f>VLOOKUP(TRIM(B100),Table22[[รหัสหน่วย2]:[ตำบลที่ตั้งหน่วย]],3,0)</f>
        <v>จังหวัดสมุทราปราการ</v>
      </c>
      <c r="I100" s="3" t="str">
        <f>VLOOKUP(TRIM(C100),Table3[],2,FALSE)</f>
        <v>อาคารหรือสิ่งก่อสร้างอื่น ๆ นอกเหนือจากอาคารประเภท 1 - 8 (FACILITIES)</v>
      </c>
      <c r="J100" s="25" t="s">
        <v>713</v>
      </c>
      <c r="K100" s="1" t="s">
        <v>714</v>
      </c>
      <c r="L100" s="13">
        <v>2530</v>
      </c>
      <c r="N100" s="4">
        <v>1993000</v>
      </c>
      <c r="Q100" s="13">
        <f ca="1">IF(ISBLANK(Table5[[#This Row],[พ.ศ.ที่สร้างเสร็จ]]),"ไม่ระบุ",YEAR(TODAY())-Table5[[#This Row],[พ.ศ.ที่สร้างเสร็จ]]+543)</f>
        <v>35</v>
      </c>
      <c r="X100" s="1" t="s">
        <v>715</v>
      </c>
      <c r="Y100" s="28" t="s">
        <v>788</v>
      </c>
    </row>
    <row r="101" spans="1:25" x14ac:dyDescent="0.35">
      <c r="A101" s="1" t="s">
        <v>71</v>
      </c>
      <c r="B101" s="1" t="s">
        <v>651</v>
      </c>
      <c r="C101" s="10" t="s">
        <v>274</v>
      </c>
      <c r="D101" s="1" t="s">
        <v>701</v>
      </c>
      <c r="E101" s="3" t="str">
        <f t="shared" si="5"/>
        <v>สป 4170-6007</v>
      </c>
      <c r="F101" s="3" t="str">
        <f>VLOOKUP(A101,Table4[],2,0)</f>
        <v>สมุทรปราการ</v>
      </c>
      <c r="G101" s="3" t="str">
        <f>VLOOKUP(TRIM(B101),Table22[[รหัสหน่วย2]:[ตำบลที่ตั้งหน่วย]],2,0)</f>
        <v>รร.นร.</v>
      </c>
      <c r="H101" s="3" t="str">
        <f>VLOOKUP(TRIM(B101),Table22[[รหัสหน่วย2]:[ตำบลที่ตั้งหน่วย]],3,0)</f>
        <v>จังหวัดสมุทราปราการ</v>
      </c>
      <c r="I101" s="3" t="str">
        <f>VLOOKUP(TRIM(C101),Table3[],2,FALSE)</f>
        <v>อาคารพักอาศัยระดับสัญญาบัตร (OFFICER QUARTERS)</v>
      </c>
      <c r="J101" s="25" t="s">
        <v>718</v>
      </c>
      <c r="K101" s="1" t="s">
        <v>656</v>
      </c>
      <c r="L101" s="13">
        <v>2525</v>
      </c>
      <c r="N101" s="4">
        <v>9000000</v>
      </c>
      <c r="Q101" s="13">
        <f ca="1">IF(ISBLANK(Table5[[#This Row],[พ.ศ.ที่สร้างเสร็จ]]),"ไม่ระบุ",YEAR(TODAY())-Table5[[#This Row],[พ.ศ.ที่สร้างเสร็จ]]+543)</f>
        <v>40</v>
      </c>
      <c r="X101" s="1" t="s">
        <v>717</v>
      </c>
      <c r="Y101" s="28" t="s">
        <v>788</v>
      </c>
    </row>
    <row r="102" spans="1:25" x14ac:dyDescent="0.35">
      <c r="A102" s="1" t="s">
        <v>71</v>
      </c>
      <c r="B102" s="1" t="s">
        <v>651</v>
      </c>
      <c r="C102" s="10" t="s">
        <v>274</v>
      </c>
      <c r="D102" s="1" t="s">
        <v>661</v>
      </c>
      <c r="E102" s="3" t="str">
        <f t="shared" si="5"/>
        <v>สป 4170-6008</v>
      </c>
      <c r="F102" s="3" t="str">
        <f>VLOOKUP(A102,Table4[],2,0)</f>
        <v>สมุทรปราการ</v>
      </c>
      <c r="G102" s="3" t="str">
        <f>VLOOKUP(TRIM(B102),Table22[[รหัสหน่วย2]:[ตำบลที่ตั้งหน่วย]],2,0)</f>
        <v>รร.นร.</v>
      </c>
      <c r="H102" s="3" t="str">
        <f>VLOOKUP(TRIM(B102),Table22[[รหัสหน่วย2]:[ตำบลที่ตั้งหน่วย]],3,0)</f>
        <v>จังหวัดสมุทราปราการ</v>
      </c>
      <c r="I102" s="3" t="str">
        <f>VLOOKUP(TRIM(C102),Table3[],2,FALSE)</f>
        <v>อาคารพักอาศัยระดับสัญญาบัตร (OFFICER QUARTERS)</v>
      </c>
      <c r="J102" s="25" t="s">
        <v>716</v>
      </c>
      <c r="K102" s="1" t="s">
        <v>656</v>
      </c>
      <c r="L102" s="13">
        <v>2525</v>
      </c>
      <c r="N102" s="4">
        <v>9000000</v>
      </c>
      <c r="Q102" s="13">
        <f ca="1">IF(ISBLANK(Table5[[#This Row],[พ.ศ.ที่สร้างเสร็จ]]),"ไม่ระบุ",YEAR(TODAY())-Table5[[#This Row],[พ.ศ.ที่สร้างเสร็จ]]+543)</f>
        <v>40</v>
      </c>
      <c r="X102" s="1" t="s">
        <v>719</v>
      </c>
      <c r="Y102" s="28" t="s">
        <v>788</v>
      </c>
    </row>
    <row r="103" spans="1:25" x14ac:dyDescent="0.35">
      <c r="A103" s="1" t="s">
        <v>71</v>
      </c>
      <c r="B103" s="1" t="s">
        <v>651</v>
      </c>
      <c r="C103" s="10" t="s">
        <v>274</v>
      </c>
      <c r="D103" s="1" t="s">
        <v>573</v>
      </c>
      <c r="E103" s="3" t="str">
        <f t="shared" si="5"/>
        <v>สป 4170-6009</v>
      </c>
      <c r="F103" s="3" t="str">
        <f>VLOOKUP(A103,Table4[],2,0)</f>
        <v>สมุทรปราการ</v>
      </c>
      <c r="G103" s="3" t="str">
        <f>VLOOKUP(TRIM(B103),Table22[[รหัสหน่วย2]:[ตำบลที่ตั้งหน่วย]],2,0)</f>
        <v>รร.นร.</v>
      </c>
      <c r="H103" s="3" t="str">
        <f>VLOOKUP(TRIM(B103),Table22[[รหัสหน่วย2]:[ตำบลที่ตั้งหน่วย]],3,0)</f>
        <v>จังหวัดสมุทราปราการ</v>
      </c>
      <c r="I103" s="3" t="str">
        <f>VLOOKUP(TRIM(C103),Table3[],2,FALSE)</f>
        <v>อาคารพักอาศัยระดับสัญญาบัตร (OFFICER QUARTERS)</v>
      </c>
      <c r="J103" s="25" t="s">
        <v>720</v>
      </c>
      <c r="K103" s="1" t="s">
        <v>656</v>
      </c>
      <c r="L103" s="13">
        <v>2527</v>
      </c>
      <c r="N103" s="4">
        <v>10000000</v>
      </c>
      <c r="Q103" s="13">
        <f ca="1">IF(ISBLANK(Table5[[#This Row],[พ.ศ.ที่สร้างเสร็จ]]),"ไม่ระบุ",YEAR(TODAY())-Table5[[#This Row],[พ.ศ.ที่สร้างเสร็จ]]+543)</f>
        <v>38</v>
      </c>
      <c r="X103" s="1" t="s">
        <v>721</v>
      </c>
      <c r="Y103" s="28" t="s">
        <v>788</v>
      </c>
    </row>
    <row r="104" spans="1:25" x14ac:dyDescent="0.35">
      <c r="A104" s="1" t="s">
        <v>71</v>
      </c>
      <c r="B104" s="1" t="s">
        <v>651</v>
      </c>
      <c r="C104" s="10" t="s">
        <v>297</v>
      </c>
      <c r="D104" s="1" t="s">
        <v>283</v>
      </c>
      <c r="E104" s="3" t="str">
        <f t="shared" si="5"/>
        <v>สป 4170-7002</v>
      </c>
      <c r="F104" s="3" t="str">
        <f>VLOOKUP(A104,Table4[],2,0)</f>
        <v>สมุทรปราการ</v>
      </c>
      <c r="G104" s="3" t="str">
        <f>VLOOKUP(TRIM(B104),Table22[[รหัสหน่วย2]:[ตำบลที่ตั้งหน่วย]],2,0)</f>
        <v>รร.นร.</v>
      </c>
      <c r="H104" s="3" t="str">
        <f>VLOOKUP(TRIM(B104),Table22[[รหัสหน่วย2]:[ตำบลที่ตั้งหน่วย]],3,0)</f>
        <v>จังหวัดสมุทราปราการ</v>
      </c>
      <c r="I104" s="3" t="str">
        <f>VLOOKUP(TRIM(C104),Table3[],2,FALSE)</f>
        <v>อาคารพักอาศัยระดับระทวน (NON - COMMISSIONED OFFICER QUARTERS)</v>
      </c>
      <c r="J104" s="25" t="s">
        <v>722</v>
      </c>
      <c r="K104" s="1" t="s">
        <v>656</v>
      </c>
      <c r="L104" s="13">
        <v>2524</v>
      </c>
      <c r="N104" s="4">
        <v>9510000</v>
      </c>
      <c r="Q104" s="13">
        <f ca="1">IF(ISBLANK(Table5[[#This Row],[พ.ศ.ที่สร้างเสร็จ]]),"ไม่ระบุ",YEAR(TODAY())-Table5[[#This Row],[พ.ศ.ที่สร้างเสร็จ]]+543)</f>
        <v>41</v>
      </c>
      <c r="X104" s="1" t="s">
        <v>723</v>
      </c>
      <c r="Y104" s="28" t="s">
        <v>788</v>
      </c>
    </row>
    <row r="105" spans="1:25" x14ac:dyDescent="0.35">
      <c r="A105" s="1" t="s">
        <v>71</v>
      </c>
      <c r="B105" s="1" t="s">
        <v>651</v>
      </c>
      <c r="C105" s="10" t="s">
        <v>297</v>
      </c>
      <c r="D105" s="1" t="s">
        <v>290</v>
      </c>
      <c r="E105" s="3" t="str">
        <f t="shared" si="5"/>
        <v>สป 4170-7003</v>
      </c>
      <c r="F105" s="3" t="str">
        <f>VLOOKUP(A105,Table4[],2,0)</f>
        <v>สมุทรปราการ</v>
      </c>
      <c r="G105" s="3" t="str">
        <f>VLOOKUP(TRIM(B105),Table22[[รหัสหน่วย2]:[ตำบลที่ตั้งหน่วย]],2,0)</f>
        <v>รร.นร.</v>
      </c>
      <c r="H105" s="3" t="str">
        <f>VLOOKUP(TRIM(B105),Table22[[รหัสหน่วย2]:[ตำบลที่ตั้งหน่วย]],3,0)</f>
        <v>จังหวัดสมุทราปราการ</v>
      </c>
      <c r="I105" s="3" t="str">
        <f>VLOOKUP(TRIM(C105),Table3[],2,FALSE)</f>
        <v>อาคารพักอาศัยระดับระทวน (NON - COMMISSIONED OFFICER QUARTERS)</v>
      </c>
      <c r="J105" s="25" t="s">
        <v>724</v>
      </c>
      <c r="K105" s="1" t="s">
        <v>656</v>
      </c>
      <c r="L105" s="13">
        <v>2524</v>
      </c>
      <c r="N105" s="4">
        <v>9510000</v>
      </c>
      <c r="Q105" s="13">
        <f ca="1">IF(ISBLANK(Table5[[#This Row],[พ.ศ.ที่สร้างเสร็จ]]),"ไม่ระบุ",YEAR(TODAY())-Table5[[#This Row],[พ.ศ.ที่สร้างเสร็จ]]+543)</f>
        <v>41</v>
      </c>
      <c r="X105" s="1" t="s">
        <v>725</v>
      </c>
      <c r="Y105" s="28" t="s">
        <v>788</v>
      </c>
    </row>
    <row r="106" spans="1:25" x14ac:dyDescent="0.35">
      <c r="A106" s="1" t="s">
        <v>71</v>
      </c>
      <c r="B106" s="1" t="s">
        <v>651</v>
      </c>
      <c r="C106" s="10" t="s">
        <v>297</v>
      </c>
      <c r="D106" s="1" t="s">
        <v>287</v>
      </c>
      <c r="E106" s="3" t="str">
        <f t="shared" si="5"/>
        <v>สป 4170-7004</v>
      </c>
      <c r="F106" s="3" t="str">
        <f>VLOOKUP(A106,Table4[],2,0)</f>
        <v>สมุทรปราการ</v>
      </c>
      <c r="G106" s="3" t="str">
        <f>VLOOKUP(TRIM(B106),Table22[[รหัสหน่วย2]:[ตำบลที่ตั้งหน่วย]],2,0)</f>
        <v>รร.นร.</v>
      </c>
      <c r="H106" s="3" t="str">
        <f>VLOOKUP(TRIM(B106),Table22[[รหัสหน่วย2]:[ตำบลที่ตั้งหน่วย]],3,0)</f>
        <v>จังหวัดสมุทราปราการ</v>
      </c>
      <c r="I106" s="3" t="str">
        <f>VLOOKUP(TRIM(C106),Table3[],2,FALSE)</f>
        <v>อาคารพักอาศัยระดับระทวน (NON - COMMISSIONED OFFICER QUARTERS)</v>
      </c>
      <c r="J106" s="25" t="s">
        <v>726</v>
      </c>
      <c r="K106" s="1" t="s">
        <v>659</v>
      </c>
      <c r="L106" s="13">
        <v>2533</v>
      </c>
      <c r="N106" s="4">
        <v>4363430</v>
      </c>
      <c r="Q106" s="13">
        <f ca="1">IF(ISBLANK(Table5[[#This Row],[พ.ศ.ที่สร้างเสร็จ]]),"ไม่ระบุ",YEAR(TODAY())-Table5[[#This Row],[พ.ศ.ที่สร้างเสร็จ]]+543)</f>
        <v>32</v>
      </c>
      <c r="X106" s="1" t="s">
        <v>727</v>
      </c>
      <c r="Y106" s="28" t="s">
        <v>788</v>
      </c>
    </row>
    <row r="107" spans="1:25" x14ac:dyDescent="0.35">
      <c r="A107" s="1" t="s">
        <v>71</v>
      </c>
      <c r="B107" s="1" t="s">
        <v>651</v>
      </c>
      <c r="C107" s="10" t="s">
        <v>297</v>
      </c>
      <c r="D107" s="1" t="s">
        <v>296</v>
      </c>
      <c r="E107" s="3" t="str">
        <f t="shared" si="5"/>
        <v>สป 4170-7005</v>
      </c>
      <c r="F107" s="3" t="str">
        <f>VLOOKUP(A107,Table4[],2,0)</f>
        <v>สมุทรปราการ</v>
      </c>
      <c r="G107" s="3" t="str">
        <f>VLOOKUP(TRIM(B107),Table22[[รหัสหน่วย2]:[ตำบลที่ตั้งหน่วย]],2,0)</f>
        <v>รร.นร.</v>
      </c>
      <c r="H107" s="3" t="str">
        <f>VLOOKUP(TRIM(B107),Table22[[รหัสหน่วย2]:[ตำบลที่ตั้งหน่วย]],3,0)</f>
        <v>จังหวัดสมุทราปราการ</v>
      </c>
      <c r="I107" s="3" t="str">
        <f>VLOOKUP(TRIM(C107),Table3[],2,FALSE)</f>
        <v>อาคารพักอาศัยระดับระทวน (NON - COMMISSIONED OFFICER QUARTERS)</v>
      </c>
      <c r="J107" s="25" t="s">
        <v>728</v>
      </c>
      <c r="K107" s="1" t="s">
        <v>729</v>
      </c>
      <c r="L107" s="13">
        <v>2514</v>
      </c>
      <c r="N107" s="4"/>
      <c r="Q107" s="13">
        <f ca="1">IF(ISBLANK(Table5[[#This Row],[พ.ศ.ที่สร้างเสร็จ]]),"ไม่ระบุ",YEAR(TODAY())-Table5[[#This Row],[พ.ศ.ที่สร้างเสร็จ]]+543)</f>
        <v>51</v>
      </c>
      <c r="X107" s="1" t="s">
        <v>730</v>
      </c>
      <c r="Y107" s="28" t="s">
        <v>788</v>
      </c>
    </row>
    <row r="108" spans="1:25" x14ac:dyDescent="0.35">
      <c r="A108" s="1" t="s">
        <v>71</v>
      </c>
      <c r="B108" s="1" t="s">
        <v>651</v>
      </c>
      <c r="C108" s="10" t="s">
        <v>297</v>
      </c>
      <c r="D108" s="1" t="s">
        <v>306</v>
      </c>
      <c r="E108" s="3" t="str">
        <f t="shared" si="5"/>
        <v>สป 4170-7006</v>
      </c>
      <c r="F108" s="3" t="str">
        <f>VLOOKUP(A108,Table4[],2,0)</f>
        <v>สมุทรปราการ</v>
      </c>
      <c r="G108" s="3" t="str">
        <f>VLOOKUP(TRIM(B108),Table22[[รหัสหน่วย2]:[ตำบลที่ตั้งหน่วย]],2,0)</f>
        <v>รร.นร.</v>
      </c>
      <c r="H108" s="3" t="str">
        <f>VLOOKUP(TRIM(B108),Table22[[รหัสหน่วย2]:[ตำบลที่ตั้งหน่วย]],3,0)</f>
        <v>จังหวัดสมุทราปราการ</v>
      </c>
      <c r="I108" s="3" t="str">
        <f>VLOOKUP(TRIM(C108),Table3[],2,FALSE)</f>
        <v>อาคารพักอาศัยระดับระทวน (NON - COMMISSIONED OFFICER QUARTERS)</v>
      </c>
      <c r="J108" s="25" t="s">
        <v>731</v>
      </c>
      <c r="K108" s="1" t="s">
        <v>729</v>
      </c>
      <c r="L108" s="13">
        <v>2514</v>
      </c>
      <c r="N108" s="4"/>
      <c r="Q108" s="13">
        <f ca="1">IF(ISBLANK(Table5[[#This Row],[พ.ศ.ที่สร้างเสร็จ]]),"ไม่ระบุ",YEAR(TODAY())-Table5[[#This Row],[พ.ศ.ที่สร้างเสร็จ]]+543)</f>
        <v>51</v>
      </c>
      <c r="X108" s="1" t="s">
        <v>732</v>
      </c>
      <c r="Y108" s="28" t="s">
        <v>788</v>
      </c>
    </row>
    <row r="109" spans="1:25" x14ac:dyDescent="0.35">
      <c r="A109" s="1" t="s">
        <v>71</v>
      </c>
      <c r="B109" s="1" t="s">
        <v>651</v>
      </c>
      <c r="C109" s="10" t="s">
        <v>297</v>
      </c>
      <c r="D109" s="1" t="s">
        <v>701</v>
      </c>
      <c r="E109" s="3" t="str">
        <f t="shared" si="5"/>
        <v>สป 4170-7007</v>
      </c>
      <c r="F109" s="3" t="str">
        <f>VLOOKUP(A109,Table4[],2,0)</f>
        <v>สมุทรปราการ</v>
      </c>
      <c r="G109" s="3" t="str">
        <f>VLOOKUP(TRIM(B109),Table22[[รหัสหน่วย2]:[ตำบลที่ตั้งหน่วย]],2,0)</f>
        <v>รร.นร.</v>
      </c>
      <c r="H109" s="3" t="str">
        <f>VLOOKUP(TRIM(B109),Table22[[รหัสหน่วย2]:[ตำบลที่ตั้งหน่วย]],3,0)</f>
        <v>จังหวัดสมุทราปราการ</v>
      </c>
      <c r="I109" s="3" t="str">
        <f>VLOOKUP(TRIM(C109),Table3[],2,FALSE)</f>
        <v>อาคารพักอาศัยระดับระทวน (NON - COMMISSIONED OFFICER QUARTERS)</v>
      </c>
      <c r="J109" s="25" t="s">
        <v>733</v>
      </c>
      <c r="K109" s="1" t="s">
        <v>729</v>
      </c>
      <c r="L109" s="13">
        <v>2514</v>
      </c>
      <c r="N109" s="4"/>
      <c r="Q109" s="13">
        <f ca="1">IF(ISBLANK(Table5[[#This Row],[พ.ศ.ที่สร้างเสร็จ]]),"ไม่ระบุ",YEAR(TODAY())-Table5[[#This Row],[พ.ศ.ที่สร้างเสร็จ]]+543)</f>
        <v>51</v>
      </c>
      <c r="X109" s="1" t="s">
        <v>734</v>
      </c>
      <c r="Y109" s="28" t="s">
        <v>788</v>
      </c>
    </row>
    <row r="110" spans="1:25" x14ac:dyDescent="0.35">
      <c r="A110" s="1" t="s">
        <v>71</v>
      </c>
      <c r="B110" s="1" t="s">
        <v>651</v>
      </c>
      <c r="C110" s="10" t="s">
        <v>297</v>
      </c>
      <c r="D110" s="1" t="s">
        <v>661</v>
      </c>
      <c r="E110" s="3" t="str">
        <f t="shared" si="5"/>
        <v>สป 4170-7008</v>
      </c>
      <c r="F110" s="3" t="str">
        <f>VLOOKUP(A110,Table4[],2,0)</f>
        <v>สมุทรปราการ</v>
      </c>
      <c r="G110" s="3" t="str">
        <f>VLOOKUP(TRIM(B110),Table22[[รหัสหน่วย2]:[ตำบลที่ตั้งหน่วย]],2,0)</f>
        <v>รร.นร.</v>
      </c>
      <c r="H110" s="3" t="str">
        <f>VLOOKUP(TRIM(B110),Table22[[รหัสหน่วย2]:[ตำบลที่ตั้งหน่วย]],3,0)</f>
        <v>จังหวัดสมุทราปราการ</v>
      </c>
      <c r="I110" s="3" t="str">
        <f>VLOOKUP(TRIM(C110),Table3[],2,FALSE)</f>
        <v>อาคารพักอาศัยระดับระทวน (NON - COMMISSIONED OFFICER QUARTERS)</v>
      </c>
      <c r="J110" s="25" t="s">
        <v>735</v>
      </c>
      <c r="K110" s="1" t="s">
        <v>729</v>
      </c>
      <c r="L110" s="13">
        <v>2514</v>
      </c>
      <c r="N110" s="4"/>
      <c r="Q110" s="13">
        <f ca="1">IF(ISBLANK(Table5[[#This Row],[พ.ศ.ที่สร้างเสร็จ]]),"ไม่ระบุ",YEAR(TODAY())-Table5[[#This Row],[พ.ศ.ที่สร้างเสร็จ]]+543)</f>
        <v>51</v>
      </c>
      <c r="X110" s="1" t="s">
        <v>736</v>
      </c>
      <c r="Y110" s="28" t="s">
        <v>788</v>
      </c>
    </row>
    <row r="111" spans="1:25" x14ac:dyDescent="0.35">
      <c r="A111" s="1" t="s">
        <v>71</v>
      </c>
      <c r="B111" s="1" t="s">
        <v>651</v>
      </c>
      <c r="C111" s="10" t="s">
        <v>297</v>
      </c>
      <c r="D111" s="1" t="s">
        <v>573</v>
      </c>
      <c r="E111" s="3" t="str">
        <f t="shared" si="5"/>
        <v>สป 4170-7009</v>
      </c>
      <c r="F111" s="3" t="str">
        <f>VLOOKUP(A111,Table4[],2,0)</f>
        <v>สมุทรปราการ</v>
      </c>
      <c r="G111" s="3" t="str">
        <f>VLOOKUP(TRIM(B111),Table22[[รหัสหน่วย2]:[ตำบลที่ตั้งหน่วย]],2,0)</f>
        <v>รร.นร.</v>
      </c>
      <c r="H111" s="3" t="str">
        <f>VLOOKUP(TRIM(B111),Table22[[รหัสหน่วย2]:[ตำบลที่ตั้งหน่วย]],3,0)</f>
        <v>จังหวัดสมุทราปราการ</v>
      </c>
      <c r="I111" s="3" t="str">
        <f>VLOOKUP(TRIM(C111),Table3[],2,FALSE)</f>
        <v>อาคารพักอาศัยระดับระทวน (NON - COMMISSIONED OFFICER QUARTERS)</v>
      </c>
      <c r="J111" s="25" t="s">
        <v>737</v>
      </c>
      <c r="K111" s="1" t="s">
        <v>729</v>
      </c>
      <c r="L111" s="13">
        <v>2514</v>
      </c>
      <c r="N111" s="4">
        <v>2567000</v>
      </c>
      <c r="Q111" s="13">
        <f ca="1">IF(ISBLANK(Table5[[#This Row],[พ.ศ.ที่สร้างเสร็จ]]),"ไม่ระบุ",YEAR(TODAY())-Table5[[#This Row],[พ.ศ.ที่สร้างเสร็จ]]+543)</f>
        <v>51</v>
      </c>
      <c r="X111" s="1" t="s">
        <v>738</v>
      </c>
      <c r="Y111" s="28" t="s">
        <v>788</v>
      </c>
    </row>
    <row r="112" spans="1:25" x14ac:dyDescent="0.35">
      <c r="A112" s="1" t="s">
        <v>71</v>
      </c>
      <c r="B112" s="1" t="s">
        <v>651</v>
      </c>
      <c r="C112" s="10" t="s">
        <v>297</v>
      </c>
      <c r="D112" s="1" t="s">
        <v>595</v>
      </c>
      <c r="E112" s="3" t="str">
        <f t="shared" si="5"/>
        <v>สป 4170-7010</v>
      </c>
      <c r="F112" s="3" t="str">
        <f>VLOOKUP(A112,Table4[],2,0)</f>
        <v>สมุทรปราการ</v>
      </c>
      <c r="G112" s="3" t="str">
        <f>VLOOKUP(TRIM(B112),Table22[[รหัสหน่วย2]:[ตำบลที่ตั้งหน่วย]],2,0)</f>
        <v>รร.นร.</v>
      </c>
      <c r="H112" s="3" t="str">
        <f>VLOOKUP(TRIM(B112),Table22[[รหัสหน่วย2]:[ตำบลที่ตั้งหน่วย]],3,0)</f>
        <v>จังหวัดสมุทราปราการ</v>
      </c>
      <c r="I112" s="3" t="str">
        <f>VLOOKUP(TRIM(C112),Table3[],2,FALSE)</f>
        <v>อาคารพักอาศัยระดับระทวน (NON - COMMISSIONED OFFICER QUARTERS)</v>
      </c>
      <c r="J112" s="25" t="s">
        <v>739</v>
      </c>
      <c r="K112" s="1" t="s">
        <v>729</v>
      </c>
      <c r="L112" s="13">
        <v>2514</v>
      </c>
      <c r="N112" s="4">
        <v>2567000</v>
      </c>
      <c r="Q112" s="13">
        <f ca="1">IF(ISBLANK(Table5[[#This Row],[พ.ศ.ที่สร้างเสร็จ]]),"ไม่ระบุ",YEAR(TODAY())-Table5[[#This Row],[พ.ศ.ที่สร้างเสร็จ]]+543)</f>
        <v>51</v>
      </c>
      <c r="X112" s="1" t="s">
        <v>740</v>
      </c>
      <c r="Y112" s="28" t="s">
        <v>788</v>
      </c>
    </row>
    <row r="113" spans="1:25" x14ac:dyDescent="0.35">
      <c r="A113" s="1" t="s">
        <v>71</v>
      </c>
      <c r="B113" s="1" t="s">
        <v>651</v>
      </c>
      <c r="C113" s="10" t="s">
        <v>297</v>
      </c>
      <c r="D113" s="1" t="s">
        <v>577</v>
      </c>
      <c r="E113" s="3" t="str">
        <f t="shared" si="5"/>
        <v>สป 4170-7011</v>
      </c>
      <c r="F113" s="3" t="str">
        <f>VLOOKUP(A113,Table4[],2,0)</f>
        <v>สมุทรปราการ</v>
      </c>
      <c r="G113" s="3" t="str">
        <f>VLOOKUP(TRIM(B113),Table22[[รหัสหน่วย2]:[ตำบลที่ตั้งหน่วย]],2,0)</f>
        <v>รร.นร.</v>
      </c>
      <c r="H113" s="3" t="str">
        <f>VLOOKUP(TRIM(B113),Table22[[รหัสหน่วย2]:[ตำบลที่ตั้งหน่วย]],3,0)</f>
        <v>จังหวัดสมุทราปราการ</v>
      </c>
      <c r="I113" s="3" t="str">
        <f>VLOOKUP(TRIM(C113),Table3[],2,FALSE)</f>
        <v>อาคารพักอาศัยระดับระทวน (NON - COMMISSIONED OFFICER QUARTERS)</v>
      </c>
      <c r="J113" s="25" t="s">
        <v>741</v>
      </c>
      <c r="K113" s="1" t="s">
        <v>729</v>
      </c>
      <c r="L113" s="13">
        <v>2514</v>
      </c>
      <c r="N113" s="4">
        <v>2567000</v>
      </c>
      <c r="Q113" s="13">
        <f ca="1">IF(ISBLANK(Table5[[#This Row],[พ.ศ.ที่สร้างเสร็จ]]),"ไม่ระบุ",YEAR(TODAY())-Table5[[#This Row],[พ.ศ.ที่สร้างเสร็จ]]+543)</f>
        <v>51</v>
      </c>
      <c r="X113" s="1" t="s">
        <v>742</v>
      </c>
      <c r="Y113" s="28" t="s">
        <v>788</v>
      </c>
    </row>
    <row r="114" spans="1:25" x14ac:dyDescent="0.35">
      <c r="A114" s="1" t="s">
        <v>71</v>
      </c>
      <c r="B114" s="1" t="s">
        <v>651</v>
      </c>
      <c r="C114" s="10" t="s">
        <v>297</v>
      </c>
      <c r="D114" s="1" t="s">
        <v>602</v>
      </c>
      <c r="E114" s="3" t="str">
        <f t="shared" si="5"/>
        <v>สป 4170-7012</v>
      </c>
      <c r="F114" s="3" t="str">
        <f>VLOOKUP(A114,Table4[],2,0)</f>
        <v>สมุทรปราการ</v>
      </c>
      <c r="G114" s="3" t="str">
        <f>VLOOKUP(TRIM(B114),Table22[[รหัสหน่วย2]:[ตำบลที่ตั้งหน่วย]],2,0)</f>
        <v>รร.นร.</v>
      </c>
      <c r="H114" s="3" t="str">
        <f>VLOOKUP(TRIM(B114),Table22[[รหัสหน่วย2]:[ตำบลที่ตั้งหน่วย]],3,0)</f>
        <v>จังหวัดสมุทราปราการ</v>
      </c>
      <c r="I114" s="3" t="str">
        <f>VLOOKUP(TRIM(C114),Table3[],2,FALSE)</f>
        <v>อาคารพักอาศัยระดับระทวน (NON - COMMISSIONED OFFICER QUARTERS)</v>
      </c>
      <c r="J114" s="25" t="s">
        <v>743</v>
      </c>
      <c r="K114" s="1" t="s">
        <v>729</v>
      </c>
      <c r="L114" s="13">
        <v>2514</v>
      </c>
      <c r="N114" s="4">
        <v>2567000</v>
      </c>
      <c r="Q114" s="13">
        <f ca="1">IF(ISBLANK(Table5[[#This Row],[พ.ศ.ที่สร้างเสร็จ]]),"ไม่ระบุ",YEAR(TODAY())-Table5[[#This Row],[พ.ศ.ที่สร้างเสร็จ]]+543)</f>
        <v>51</v>
      </c>
      <c r="X114" s="1" t="s">
        <v>744</v>
      </c>
      <c r="Y114" s="28" t="s">
        <v>788</v>
      </c>
    </row>
    <row r="115" spans="1:25" x14ac:dyDescent="0.35">
      <c r="A115" s="1" t="s">
        <v>71</v>
      </c>
      <c r="B115" s="1" t="s">
        <v>651</v>
      </c>
      <c r="C115" s="10" t="s">
        <v>297</v>
      </c>
      <c r="D115" s="1" t="s">
        <v>606</v>
      </c>
      <c r="E115" s="3" t="str">
        <f t="shared" si="5"/>
        <v>สป 4170-7013</v>
      </c>
      <c r="F115" s="3" t="str">
        <f>VLOOKUP(A115,Table4[],2,0)</f>
        <v>สมุทรปราการ</v>
      </c>
      <c r="G115" s="3" t="str">
        <f>VLOOKUP(TRIM(B115),Table22[[รหัสหน่วย2]:[ตำบลที่ตั้งหน่วย]],2,0)</f>
        <v>รร.นร.</v>
      </c>
      <c r="H115" s="3" t="str">
        <f>VLOOKUP(TRIM(B115),Table22[[รหัสหน่วย2]:[ตำบลที่ตั้งหน่วย]],3,0)</f>
        <v>จังหวัดสมุทราปราการ</v>
      </c>
      <c r="I115" s="3" t="str">
        <f>VLOOKUP(TRIM(C115),Table3[],2,FALSE)</f>
        <v>อาคารพักอาศัยระดับระทวน (NON - COMMISSIONED OFFICER QUARTERS)</v>
      </c>
      <c r="J115" s="25" t="s">
        <v>745</v>
      </c>
      <c r="K115" s="1" t="s">
        <v>729</v>
      </c>
      <c r="L115" s="13">
        <v>2514</v>
      </c>
      <c r="N115" s="4">
        <v>2567000</v>
      </c>
      <c r="Q115" s="13">
        <f ca="1">IF(ISBLANK(Table5[[#This Row],[พ.ศ.ที่สร้างเสร็จ]]),"ไม่ระบุ",YEAR(TODAY())-Table5[[#This Row],[พ.ศ.ที่สร้างเสร็จ]]+543)</f>
        <v>51</v>
      </c>
      <c r="X115" s="1" t="s">
        <v>746</v>
      </c>
      <c r="Y115" s="28" t="s">
        <v>788</v>
      </c>
    </row>
    <row r="116" spans="1:25" x14ac:dyDescent="0.35">
      <c r="A116" s="1" t="s">
        <v>71</v>
      </c>
      <c r="B116" s="1" t="s">
        <v>651</v>
      </c>
      <c r="C116" s="10" t="s">
        <v>297</v>
      </c>
      <c r="D116" s="1" t="s">
        <v>610</v>
      </c>
      <c r="E116" s="3" t="str">
        <f t="shared" si="5"/>
        <v>สป 4170-7014</v>
      </c>
      <c r="F116" s="3" t="str">
        <f>VLOOKUP(A116,Table4[],2,0)</f>
        <v>สมุทรปราการ</v>
      </c>
      <c r="G116" s="3" t="str">
        <f>VLOOKUP(TRIM(B116),Table22[[รหัสหน่วย2]:[ตำบลที่ตั้งหน่วย]],2,0)</f>
        <v>รร.นร.</v>
      </c>
      <c r="H116" s="3" t="str">
        <f>VLOOKUP(TRIM(B116),Table22[[รหัสหน่วย2]:[ตำบลที่ตั้งหน่วย]],3,0)</f>
        <v>จังหวัดสมุทราปราการ</v>
      </c>
      <c r="I116" s="3" t="str">
        <f>VLOOKUP(TRIM(C116),Table3[],2,FALSE)</f>
        <v>อาคารพักอาศัยระดับระทวน (NON - COMMISSIONED OFFICER QUARTERS)</v>
      </c>
      <c r="J116" s="25" t="s">
        <v>747</v>
      </c>
      <c r="K116" s="1" t="s">
        <v>729</v>
      </c>
      <c r="L116" s="13">
        <v>2514</v>
      </c>
      <c r="N116" s="4">
        <v>2567000</v>
      </c>
      <c r="Q116" s="13">
        <f ca="1">IF(ISBLANK(Table5[[#This Row],[พ.ศ.ที่สร้างเสร็จ]]),"ไม่ระบุ",YEAR(TODAY())-Table5[[#This Row],[พ.ศ.ที่สร้างเสร็จ]]+543)</f>
        <v>51</v>
      </c>
      <c r="X116" s="1" t="s">
        <v>748</v>
      </c>
      <c r="Y116" s="28" t="s">
        <v>788</v>
      </c>
    </row>
    <row r="117" spans="1:25" x14ac:dyDescent="0.35">
      <c r="A117" s="1" t="s">
        <v>71</v>
      </c>
      <c r="B117" s="1" t="s">
        <v>651</v>
      </c>
      <c r="C117" s="10" t="s">
        <v>297</v>
      </c>
      <c r="D117" s="1" t="s">
        <v>304</v>
      </c>
      <c r="E117" s="3" t="str">
        <f t="shared" si="5"/>
        <v>สป 4170-7015</v>
      </c>
      <c r="F117" s="3" t="str">
        <f>VLOOKUP(A117,Table4[],2,0)</f>
        <v>สมุทรปราการ</v>
      </c>
      <c r="G117" s="3" t="str">
        <f>VLOOKUP(TRIM(B117),Table22[[รหัสหน่วย2]:[ตำบลที่ตั้งหน่วย]],2,0)</f>
        <v>รร.นร.</v>
      </c>
      <c r="H117" s="3" t="str">
        <f>VLOOKUP(TRIM(B117),Table22[[รหัสหน่วย2]:[ตำบลที่ตั้งหน่วย]],3,0)</f>
        <v>จังหวัดสมุทราปราการ</v>
      </c>
      <c r="I117" s="3" t="str">
        <f>VLOOKUP(TRIM(C117),Table3[],2,FALSE)</f>
        <v>อาคารพักอาศัยระดับระทวน (NON - COMMISSIONED OFFICER QUARTERS)</v>
      </c>
      <c r="J117" s="25" t="s">
        <v>749</v>
      </c>
      <c r="K117" s="1" t="s">
        <v>729</v>
      </c>
      <c r="L117" s="13">
        <v>2514</v>
      </c>
      <c r="N117" s="4">
        <v>2567000</v>
      </c>
      <c r="Q117" s="13">
        <f ca="1">IF(ISBLANK(Table5[[#This Row],[พ.ศ.ที่สร้างเสร็จ]]),"ไม่ระบุ",YEAR(TODAY())-Table5[[#This Row],[พ.ศ.ที่สร้างเสร็จ]]+543)</f>
        <v>51</v>
      </c>
      <c r="X117" s="1" t="s">
        <v>750</v>
      </c>
      <c r="Y117" s="28" t="s">
        <v>788</v>
      </c>
    </row>
    <row r="118" spans="1:25" x14ac:dyDescent="0.35">
      <c r="A118" s="1" t="s">
        <v>71</v>
      </c>
      <c r="B118" s="1" t="s">
        <v>651</v>
      </c>
      <c r="C118" s="10" t="s">
        <v>297</v>
      </c>
      <c r="D118" s="1" t="s">
        <v>617</v>
      </c>
      <c r="E118" s="3" t="str">
        <f t="shared" si="5"/>
        <v>สป 4170-7016</v>
      </c>
      <c r="F118" s="3" t="str">
        <f>VLOOKUP(A118,Table4[],2,0)</f>
        <v>สมุทรปราการ</v>
      </c>
      <c r="G118" s="3" t="str">
        <f>VLOOKUP(TRIM(B118),Table22[[รหัสหน่วย2]:[ตำบลที่ตั้งหน่วย]],2,0)</f>
        <v>รร.นร.</v>
      </c>
      <c r="H118" s="3" t="str">
        <f>VLOOKUP(TRIM(B118),Table22[[รหัสหน่วย2]:[ตำบลที่ตั้งหน่วย]],3,0)</f>
        <v>จังหวัดสมุทราปราการ</v>
      </c>
      <c r="I118" s="3" t="str">
        <f>VLOOKUP(TRIM(C118),Table3[],2,FALSE)</f>
        <v>อาคารพักอาศัยระดับระทวน (NON - COMMISSIONED OFFICER QUARTERS)</v>
      </c>
      <c r="J118" s="25" t="s">
        <v>751</v>
      </c>
      <c r="K118" s="1" t="s">
        <v>729</v>
      </c>
      <c r="L118" s="13">
        <v>2514</v>
      </c>
      <c r="N118" s="4">
        <v>2567000</v>
      </c>
      <c r="Q118" s="13">
        <f ca="1">IF(ISBLANK(Table5[[#This Row],[พ.ศ.ที่สร้างเสร็จ]]),"ไม่ระบุ",YEAR(TODAY())-Table5[[#This Row],[พ.ศ.ที่สร้างเสร็จ]]+543)</f>
        <v>51</v>
      </c>
      <c r="X118" s="1" t="s">
        <v>752</v>
      </c>
      <c r="Y118" s="28" t="s">
        <v>788</v>
      </c>
    </row>
    <row r="119" spans="1:25" x14ac:dyDescent="0.35">
      <c r="A119" s="1" t="s">
        <v>71</v>
      </c>
      <c r="B119" s="1" t="s">
        <v>651</v>
      </c>
      <c r="C119" s="10" t="s">
        <v>297</v>
      </c>
      <c r="D119" s="1" t="s">
        <v>621</v>
      </c>
      <c r="E119" s="3" t="str">
        <f t="shared" si="5"/>
        <v>สป 4170-7017</v>
      </c>
      <c r="F119" s="3" t="str">
        <f>VLOOKUP(A119,Table4[],2,0)</f>
        <v>สมุทรปราการ</v>
      </c>
      <c r="G119" s="3" t="str">
        <f>VLOOKUP(TRIM(B119),Table22[[รหัสหน่วย2]:[ตำบลที่ตั้งหน่วย]],2,0)</f>
        <v>รร.นร.</v>
      </c>
      <c r="H119" s="3" t="str">
        <f>VLOOKUP(TRIM(B119),Table22[[รหัสหน่วย2]:[ตำบลที่ตั้งหน่วย]],3,0)</f>
        <v>จังหวัดสมุทราปราการ</v>
      </c>
      <c r="I119" s="3" t="str">
        <f>VLOOKUP(TRIM(C119),Table3[],2,FALSE)</f>
        <v>อาคารพักอาศัยระดับระทวน (NON - COMMISSIONED OFFICER QUARTERS)</v>
      </c>
      <c r="J119" s="25" t="s">
        <v>755</v>
      </c>
      <c r="K119" s="1" t="s">
        <v>729</v>
      </c>
      <c r="L119" s="13">
        <v>2514</v>
      </c>
      <c r="N119" s="4">
        <v>2567000</v>
      </c>
      <c r="Q119" s="13">
        <f ca="1">IF(ISBLANK(Table5[[#This Row],[พ.ศ.ที่สร้างเสร็จ]]),"ไม่ระบุ",YEAR(TODAY())-Table5[[#This Row],[พ.ศ.ที่สร้างเสร็จ]]+543)</f>
        <v>51</v>
      </c>
      <c r="X119" s="1" t="s">
        <v>753</v>
      </c>
      <c r="Y119" s="28" t="s">
        <v>788</v>
      </c>
    </row>
    <row r="120" spans="1:25" x14ac:dyDescent="0.35">
      <c r="A120" s="1" t="s">
        <v>71</v>
      </c>
      <c r="B120" s="1" t="s">
        <v>651</v>
      </c>
      <c r="C120" s="10" t="s">
        <v>297</v>
      </c>
      <c r="D120" s="1" t="s">
        <v>756</v>
      </c>
      <c r="E120" s="3" t="str">
        <f t="shared" si="5"/>
        <v>สป 4170-7018</v>
      </c>
      <c r="F120" s="3" t="str">
        <f>VLOOKUP(A120,Table4[],2,0)</f>
        <v>สมุทรปราการ</v>
      </c>
      <c r="G120" s="3" t="str">
        <f>VLOOKUP(TRIM(B120),Table22[[รหัสหน่วย2]:[ตำบลที่ตั้งหน่วย]],2,0)</f>
        <v>รร.นร.</v>
      </c>
      <c r="H120" s="3" t="str">
        <f>VLOOKUP(TRIM(B120),Table22[[รหัสหน่วย2]:[ตำบลที่ตั้งหน่วย]],3,0)</f>
        <v>จังหวัดสมุทราปราการ</v>
      </c>
      <c r="I120" s="3" t="str">
        <f>VLOOKUP(TRIM(C120),Table3[],2,FALSE)</f>
        <v>อาคารพักอาศัยระดับระทวน (NON - COMMISSIONED OFFICER QUARTERS)</v>
      </c>
      <c r="J120" s="25" t="s">
        <v>754</v>
      </c>
      <c r="K120" s="1" t="s">
        <v>729</v>
      </c>
      <c r="L120" s="13">
        <v>2514</v>
      </c>
      <c r="N120" s="4">
        <v>2567000</v>
      </c>
      <c r="Q120" s="13">
        <f ca="1">IF(ISBLANK(Table5[[#This Row],[พ.ศ.ที่สร้างเสร็จ]]),"ไม่ระบุ",YEAR(TODAY())-Table5[[#This Row],[พ.ศ.ที่สร้างเสร็จ]]+543)</f>
        <v>51</v>
      </c>
      <c r="X120" s="1" t="s">
        <v>757</v>
      </c>
      <c r="Y120" s="28" t="s">
        <v>788</v>
      </c>
    </row>
    <row r="121" spans="1:25" x14ac:dyDescent="0.35">
      <c r="A121" s="1" t="s">
        <v>71</v>
      </c>
      <c r="B121" s="1" t="s">
        <v>651</v>
      </c>
      <c r="C121" s="10" t="s">
        <v>289</v>
      </c>
      <c r="D121" s="1" t="s">
        <v>287</v>
      </c>
      <c r="E121" s="3" t="str">
        <f t="shared" si="5"/>
        <v>สป 4170-1004</v>
      </c>
      <c r="F121" s="3" t="str">
        <f>VLOOKUP(A121,Table4[],2,0)</f>
        <v>สมุทรปราการ</v>
      </c>
      <c r="G121" s="3" t="str">
        <f>VLOOKUP(TRIM(B121),Table22[[รหัสหน่วย2]:[ตำบลที่ตั้งหน่วย]],2,0)</f>
        <v>รร.นร.</v>
      </c>
      <c r="H121" s="3" t="str">
        <f>VLOOKUP(TRIM(B121),Table22[[รหัสหน่วย2]:[ตำบลที่ตั้งหน่วย]],3,0)</f>
        <v>จังหวัดสมุทราปราการ</v>
      </c>
      <c r="I121" s="3" t="str">
        <f>VLOOKUP(TRIM(C121),Table3[],2,FALSE)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21" s="25" t="s">
        <v>758</v>
      </c>
      <c r="K121" s="1" t="s">
        <v>659</v>
      </c>
      <c r="L121" s="13">
        <v>2520</v>
      </c>
      <c r="N121" s="4">
        <v>5250000</v>
      </c>
      <c r="Q121" s="13">
        <f ca="1">IF(ISBLANK(Table5[[#This Row],[พ.ศ.ที่สร้างเสร็จ]]),"ไม่ระบุ",YEAR(TODAY())-Table5[[#This Row],[พ.ศ.ที่สร้างเสร็จ]]+543)</f>
        <v>45</v>
      </c>
      <c r="X121" s="1" t="s">
        <v>759</v>
      </c>
      <c r="Y121" s="28" t="s">
        <v>788</v>
      </c>
    </row>
    <row r="122" spans="1:25" x14ac:dyDescent="0.35">
      <c r="A122" s="1" t="s">
        <v>71</v>
      </c>
      <c r="B122" s="1" t="s">
        <v>761</v>
      </c>
      <c r="C122" s="10" t="s">
        <v>298</v>
      </c>
      <c r="D122" s="1" t="s">
        <v>281</v>
      </c>
      <c r="E122" s="3" t="str">
        <f t="shared" si="5"/>
        <v>สป 1700-8001</v>
      </c>
      <c r="F122" s="3" t="str">
        <f>VLOOKUP(A122,Table4[],2,0)</f>
        <v>สมุทรปราการ</v>
      </c>
      <c r="G122" s="3" t="str">
        <f>VLOOKUP(TRIM(B122),Table22[[รหัสหน่วย2]:[ตำบลที่ตั้งหน่วย]],2,0)</f>
        <v>รร.สส. (สส.ทร.)</v>
      </c>
      <c r="H122" s="3" t="str">
        <f>VLOOKUP(TRIM(B122),Table22[[รหัสหน่วย2]:[ตำบลที่ตั้งหน่วย]],3,0)</f>
        <v>ป้อมพระจุลจอมเกล้า</v>
      </c>
      <c r="I122" s="3" t="str">
        <f>VLOOKUP(TRIM(C122),Table3[],2,FALSE)</f>
        <v>อาคารพักอาศัยของลูกจ้างและพลทหาร (BARRACKS)</v>
      </c>
      <c r="J122" s="25" t="s">
        <v>762</v>
      </c>
      <c r="N122" s="4"/>
      <c r="Q12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2" s="28" t="s">
        <v>788</v>
      </c>
    </row>
    <row r="123" spans="1:25" x14ac:dyDescent="0.35">
      <c r="A123" s="1" t="s">
        <v>71</v>
      </c>
      <c r="B123" s="1" t="s">
        <v>761</v>
      </c>
      <c r="C123" s="10" t="s">
        <v>298</v>
      </c>
      <c r="D123" s="1" t="s">
        <v>290</v>
      </c>
      <c r="E123" s="3" t="str">
        <f t="shared" ref="E123:E140" si="6">A123&amp;" "&amp;B123&amp;"-"&amp;C123&amp;D123</f>
        <v>สป 1700-8003</v>
      </c>
      <c r="F123" s="3" t="str">
        <f>VLOOKUP(A123,Table4[],2,0)</f>
        <v>สมุทรปราการ</v>
      </c>
      <c r="G123" s="3" t="str">
        <f>VLOOKUP(TRIM(B123),Table22[[รหัสหน่วย2]:[ตำบลที่ตั้งหน่วย]],2,0)</f>
        <v>รร.สส. (สส.ทร.)</v>
      </c>
      <c r="H123" s="3" t="str">
        <f>VLOOKUP(TRIM(B123),Table22[[รหัสหน่วย2]:[ตำบลที่ตั้งหน่วย]],3,0)</f>
        <v>ป้อมพระจุลจอมเกล้า</v>
      </c>
      <c r="I123" s="3" t="str">
        <f>VLOOKUP(TRIM(C123),Table3[],2,FALSE)</f>
        <v>อาคารพักอาศัยของลูกจ้างและพลทหาร (BARRACKS)</v>
      </c>
      <c r="J123" s="25" t="s">
        <v>763</v>
      </c>
      <c r="N123" s="4"/>
      <c r="Q12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3" s="28" t="s">
        <v>788</v>
      </c>
    </row>
    <row r="124" spans="1:25" x14ac:dyDescent="0.35">
      <c r="A124" s="1" t="s">
        <v>71</v>
      </c>
      <c r="B124" s="1" t="s">
        <v>761</v>
      </c>
      <c r="C124" s="10" t="s">
        <v>298</v>
      </c>
      <c r="D124" s="1" t="s">
        <v>283</v>
      </c>
      <c r="E124" s="3" t="str">
        <f t="shared" si="6"/>
        <v>สป 1700-8002</v>
      </c>
      <c r="F124" s="3" t="str">
        <f>VLOOKUP(A124,Table4[],2,0)</f>
        <v>สมุทรปราการ</v>
      </c>
      <c r="G124" s="3" t="str">
        <f>VLOOKUP(TRIM(B124),Table22[[รหัสหน่วย2]:[ตำบลที่ตั้งหน่วย]],2,0)</f>
        <v>รร.สส. (สส.ทร.)</v>
      </c>
      <c r="H124" s="3" t="str">
        <f>VLOOKUP(TRIM(B124),Table22[[รหัสหน่วย2]:[ตำบลที่ตั้งหน่วย]],3,0)</f>
        <v>ป้อมพระจุลจอมเกล้า</v>
      </c>
      <c r="I124" s="3" t="str">
        <f>VLOOKUP(TRIM(C124),Table3[],2,FALSE)</f>
        <v>อาคารพักอาศัยของลูกจ้างและพลทหาร (BARRACKS)</v>
      </c>
      <c r="J124" s="25" t="s">
        <v>764</v>
      </c>
      <c r="L124" s="13">
        <v>2553</v>
      </c>
      <c r="N124" s="4"/>
      <c r="Q124" s="13">
        <f ca="1">IF(ISBLANK(Table5[[#This Row],[พ.ศ.ที่สร้างเสร็จ]]),"ไม่ระบุ",YEAR(TODAY())-Table5[[#This Row],[พ.ศ.ที่สร้างเสร็จ]]+543)</f>
        <v>12</v>
      </c>
      <c r="Y124" s="28" t="s">
        <v>788</v>
      </c>
    </row>
    <row r="125" spans="1:25" x14ac:dyDescent="0.35">
      <c r="A125" s="1" t="s">
        <v>71</v>
      </c>
      <c r="B125" s="1" t="s">
        <v>761</v>
      </c>
      <c r="C125" s="10" t="s">
        <v>299</v>
      </c>
      <c r="D125" s="1" t="s">
        <v>287</v>
      </c>
      <c r="E125" s="3" t="str">
        <f t="shared" si="6"/>
        <v>สป 1700-9004</v>
      </c>
      <c r="F125" s="3" t="str">
        <f>VLOOKUP(A125,Table4[],2,0)</f>
        <v>สมุทรปราการ</v>
      </c>
      <c r="G125" s="3" t="str">
        <f>VLOOKUP(TRIM(B125),Table22[[รหัสหน่วย2]:[ตำบลที่ตั้งหน่วย]],2,0)</f>
        <v>รร.สส. (สส.ทร.)</v>
      </c>
      <c r="H125" s="3" t="str">
        <f>VLOOKUP(TRIM(B125),Table22[[รหัสหน่วย2]:[ตำบลที่ตั้งหน่วย]],3,0)</f>
        <v>ป้อมพระจุลจอมเกล้า</v>
      </c>
      <c r="I125" s="3" t="str">
        <f>VLOOKUP(TRIM(C125),Table3[],2,FALSE)</f>
        <v>อาคารหรือสิ่งก่อสร้างอื่น ๆ นอกเหนือจากอาคารประเภท 1 - 8 (FACILITIES)</v>
      </c>
      <c r="J125" s="25" t="s">
        <v>765</v>
      </c>
      <c r="N125" s="4"/>
      <c r="Q12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5" s="28" t="s">
        <v>788</v>
      </c>
    </row>
    <row r="126" spans="1:25" x14ac:dyDescent="0.35">
      <c r="A126" s="1" t="s">
        <v>71</v>
      </c>
      <c r="B126" s="1" t="s">
        <v>761</v>
      </c>
      <c r="C126" s="10" t="s">
        <v>299</v>
      </c>
      <c r="D126" s="1" t="s">
        <v>296</v>
      </c>
      <c r="E126" s="3" t="str">
        <f t="shared" si="6"/>
        <v>สป 1700-9005</v>
      </c>
      <c r="F126" s="3" t="str">
        <f>VLOOKUP(A126,Table4[],2,0)</f>
        <v>สมุทรปราการ</v>
      </c>
      <c r="G126" s="3" t="str">
        <f>VLOOKUP(TRIM(B126),Table22[[รหัสหน่วย2]:[ตำบลที่ตั้งหน่วย]],2,0)</f>
        <v>รร.สส. (สส.ทร.)</v>
      </c>
      <c r="H126" s="3" t="str">
        <f>VLOOKUP(TRIM(B126),Table22[[รหัสหน่วย2]:[ตำบลที่ตั้งหน่วย]],3,0)</f>
        <v>ป้อมพระจุลจอมเกล้า</v>
      </c>
      <c r="I126" s="3" t="str">
        <f>VLOOKUP(TRIM(C126),Table3[],2,FALSE)</f>
        <v>อาคารหรือสิ่งก่อสร้างอื่น ๆ นอกเหนือจากอาคารประเภท 1 - 8 (FACILITIES)</v>
      </c>
      <c r="J126" s="25" t="s">
        <v>766</v>
      </c>
      <c r="N126" s="4"/>
      <c r="Q12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6" s="28" t="s">
        <v>788</v>
      </c>
    </row>
    <row r="127" spans="1:25" x14ac:dyDescent="0.35">
      <c r="A127" s="1" t="s">
        <v>71</v>
      </c>
      <c r="B127" s="1" t="s">
        <v>761</v>
      </c>
      <c r="C127" s="10" t="s">
        <v>289</v>
      </c>
      <c r="D127" s="1" t="s">
        <v>283</v>
      </c>
      <c r="E127" s="3" t="str">
        <f t="shared" si="6"/>
        <v>สป 1700-1002</v>
      </c>
      <c r="F127" s="3" t="str">
        <f>VLOOKUP(A127,Table4[],2,0)</f>
        <v>สมุทรปราการ</v>
      </c>
      <c r="G127" s="3" t="str">
        <f>VLOOKUP(TRIM(B127),Table22[[รหัสหน่วย2]:[ตำบลที่ตั้งหน่วย]],2,0)</f>
        <v>รร.สส. (สส.ทร.)</v>
      </c>
      <c r="H127" s="3" t="str">
        <f>VLOOKUP(TRIM(B127),Table22[[รหัสหน่วย2]:[ตำบลที่ตั้งหน่วย]],3,0)</f>
        <v>ป้อมพระจุลจอมเกล้า</v>
      </c>
      <c r="I127" s="3" t="str">
        <f>VLOOKUP(TRIM(C127),Table3[],2,FALSE)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27" s="25" t="s">
        <v>767</v>
      </c>
      <c r="L127" s="13">
        <v>2553</v>
      </c>
      <c r="N127" s="4"/>
      <c r="Q127" s="13">
        <f ca="1">IF(ISBLANK(Table5[[#This Row],[พ.ศ.ที่สร้างเสร็จ]]),"ไม่ระบุ",YEAR(TODAY())-Table5[[#This Row],[พ.ศ.ที่สร้างเสร็จ]]+543)</f>
        <v>12</v>
      </c>
      <c r="Y127" s="28" t="s">
        <v>788</v>
      </c>
    </row>
    <row r="128" spans="1:25" x14ac:dyDescent="0.35">
      <c r="A128" s="1" t="s">
        <v>71</v>
      </c>
      <c r="B128" s="1" t="s">
        <v>761</v>
      </c>
      <c r="C128" s="10" t="s">
        <v>299</v>
      </c>
      <c r="D128" s="1" t="s">
        <v>281</v>
      </c>
      <c r="E128" s="3" t="str">
        <f t="shared" si="6"/>
        <v>สป 1700-9001</v>
      </c>
      <c r="F128" s="3" t="str">
        <f>VLOOKUP(A128,Table4[],2,0)</f>
        <v>สมุทรปราการ</v>
      </c>
      <c r="G128" s="3" t="str">
        <f>VLOOKUP(TRIM(B128),Table22[[รหัสหน่วย2]:[ตำบลที่ตั้งหน่วย]],2,0)</f>
        <v>รร.สส. (สส.ทร.)</v>
      </c>
      <c r="H128" s="3" t="str">
        <f>VLOOKUP(TRIM(B128),Table22[[รหัสหน่วย2]:[ตำบลที่ตั้งหน่วย]],3,0)</f>
        <v>ป้อมพระจุลจอมเกล้า</v>
      </c>
      <c r="I128" s="3" t="str">
        <f>VLOOKUP(TRIM(C128),Table3[],2,FALSE)</f>
        <v>อาคารหรือสิ่งก่อสร้างอื่น ๆ นอกเหนือจากอาคารประเภท 1 - 8 (FACILITIES)</v>
      </c>
      <c r="J128" s="25" t="s">
        <v>768</v>
      </c>
      <c r="N128" s="4"/>
      <c r="Q12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8" s="28" t="s">
        <v>788</v>
      </c>
    </row>
    <row r="129" spans="1:25" x14ac:dyDescent="0.35">
      <c r="A129" s="1" t="s">
        <v>71</v>
      </c>
      <c r="B129" s="1" t="s">
        <v>761</v>
      </c>
      <c r="C129" s="10" t="s">
        <v>253</v>
      </c>
      <c r="D129" s="1" t="s">
        <v>661</v>
      </c>
      <c r="E129" s="3" t="str">
        <f t="shared" si="6"/>
        <v>สป 1700-3008</v>
      </c>
      <c r="F129" s="3" t="str">
        <f>VLOOKUP(A129,Table4[],2,0)</f>
        <v>สมุทรปราการ</v>
      </c>
      <c r="G129" s="3" t="str">
        <f>VLOOKUP(TRIM(B129),Table22[[รหัสหน่วย2]:[ตำบลที่ตั้งหน่วย]],2,0)</f>
        <v>รร.สส. (สส.ทร.)</v>
      </c>
      <c r="H129" s="3" t="str">
        <f>VLOOKUP(TRIM(B129),Table22[[รหัสหน่วย2]:[ตำบลที่ตั้งหน่วย]],3,0)</f>
        <v>ป้อมพระจุลจอมเกล้า</v>
      </c>
      <c r="I129" s="3" t="str">
        <f>VLOOKUP(TRIM(C129),Table3[],2,FALSE)</f>
        <v>อาคารปฏิบัติการหรือส่วนสนับสนุนต่าง ๆ (SUPPORTING BUILDING)</v>
      </c>
      <c r="J129" s="25" t="s">
        <v>769</v>
      </c>
      <c r="N129" s="4"/>
      <c r="Q12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9" s="28" t="s">
        <v>788</v>
      </c>
    </row>
    <row r="130" spans="1:25" x14ac:dyDescent="0.35">
      <c r="A130" s="1" t="s">
        <v>71</v>
      </c>
      <c r="B130" s="1" t="s">
        <v>761</v>
      </c>
      <c r="C130" s="10" t="s">
        <v>253</v>
      </c>
      <c r="D130" s="1" t="s">
        <v>306</v>
      </c>
      <c r="E130" s="3" t="str">
        <f t="shared" si="6"/>
        <v>สป 1700-3006</v>
      </c>
      <c r="F130" s="3" t="str">
        <f>VLOOKUP(A130,Table4[],2,0)</f>
        <v>สมุทรปราการ</v>
      </c>
      <c r="G130" s="3" t="str">
        <f>VLOOKUP(TRIM(B130),Table22[[รหัสหน่วย2]:[ตำบลที่ตั้งหน่วย]],2,0)</f>
        <v>รร.สส. (สส.ทร.)</v>
      </c>
      <c r="H130" s="3" t="str">
        <f>VLOOKUP(TRIM(B130),Table22[[รหัสหน่วย2]:[ตำบลที่ตั้งหน่วย]],3,0)</f>
        <v>ป้อมพระจุลจอมเกล้า</v>
      </c>
      <c r="I130" s="3" t="str">
        <f>VLOOKUP(TRIM(C130),Table3[],2,FALSE)</f>
        <v>อาคารปฏิบัติการหรือส่วนสนับสนุนต่าง ๆ (SUPPORTING BUILDING)</v>
      </c>
      <c r="J130" s="25" t="s">
        <v>770</v>
      </c>
      <c r="N130" s="4"/>
      <c r="Q13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0" s="28" t="s">
        <v>788</v>
      </c>
    </row>
    <row r="131" spans="1:25" x14ac:dyDescent="0.35">
      <c r="A131" s="1" t="s">
        <v>71</v>
      </c>
      <c r="B131" s="1" t="s">
        <v>761</v>
      </c>
      <c r="C131" s="10" t="s">
        <v>253</v>
      </c>
      <c r="D131" s="1" t="s">
        <v>296</v>
      </c>
      <c r="E131" s="3" t="str">
        <f t="shared" si="6"/>
        <v>สป 1700-3005</v>
      </c>
      <c r="F131" s="3" t="str">
        <f>VLOOKUP(A131,Table4[],2,0)</f>
        <v>สมุทรปราการ</v>
      </c>
      <c r="G131" s="3" t="str">
        <f>VLOOKUP(TRIM(B131),Table22[[รหัสหน่วย2]:[ตำบลที่ตั้งหน่วย]],2,0)</f>
        <v>รร.สส. (สส.ทร.)</v>
      </c>
      <c r="H131" s="3" t="str">
        <f>VLOOKUP(TRIM(B131),Table22[[รหัสหน่วย2]:[ตำบลที่ตั้งหน่วย]],3,0)</f>
        <v>ป้อมพระจุลจอมเกล้า</v>
      </c>
      <c r="I131" s="3" t="str">
        <f>VLOOKUP(TRIM(C131),Table3[],2,FALSE)</f>
        <v>อาคารปฏิบัติการหรือส่วนสนับสนุนต่าง ๆ (SUPPORTING BUILDING)</v>
      </c>
      <c r="J131" s="25" t="s">
        <v>771</v>
      </c>
      <c r="N131" s="4"/>
      <c r="Q13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1" s="28" t="s">
        <v>788</v>
      </c>
    </row>
    <row r="132" spans="1:25" x14ac:dyDescent="0.35">
      <c r="A132" s="1" t="s">
        <v>71</v>
      </c>
      <c r="B132" s="1" t="s">
        <v>761</v>
      </c>
      <c r="C132" s="10" t="s">
        <v>299</v>
      </c>
      <c r="D132" s="1" t="s">
        <v>283</v>
      </c>
      <c r="E132" s="3" t="str">
        <f t="shared" si="6"/>
        <v>สป 1700-9002</v>
      </c>
      <c r="F132" s="3" t="str">
        <f>VLOOKUP(A132,Table4[],2,0)</f>
        <v>สมุทรปราการ</v>
      </c>
      <c r="G132" s="3" t="str">
        <f>VLOOKUP(TRIM(B132),Table22[[รหัสหน่วย2]:[ตำบลที่ตั้งหน่วย]],2,0)</f>
        <v>รร.สส. (สส.ทร.)</v>
      </c>
      <c r="H132" s="3" t="str">
        <f>VLOOKUP(TRIM(B132),Table22[[รหัสหน่วย2]:[ตำบลที่ตั้งหน่วย]],3,0)</f>
        <v>ป้อมพระจุลจอมเกล้า</v>
      </c>
      <c r="I132" s="3" t="str">
        <f>VLOOKUP(TRIM(C132),Table3[],2,FALSE)</f>
        <v>อาคารหรือสิ่งก่อสร้างอื่น ๆ นอกเหนือจากอาคารประเภท 1 - 8 (FACILITIES)</v>
      </c>
      <c r="J132" s="25" t="s">
        <v>772</v>
      </c>
      <c r="N132" s="4"/>
      <c r="Q13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2" s="28" t="s">
        <v>788</v>
      </c>
    </row>
    <row r="133" spans="1:25" x14ac:dyDescent="0.35">
      <c r="A133" s="1" t="s">
        <v>71</v>
      </c>
      <c r="B133" s="1" t="s">
        <v>761</v>
      </c>
      <c r="C133" s="10" t="s">
        <v>262</v>
      </c>
      <c r="D133" s="1" t="s">
        <v>290</v>
      </c>
      <c r="E133" s="3" t="str">
        <f t="shared" si="6"/>
        <v>สป 1700-4003</v>
      </c>
      <c r="F133" s="3" t="str">
        <f>VLOOKUP(A133,Table4[],2,0)</f>
        <v>สมุทรปราการ</v>
      </c>
      <c r="G133" s="3" t="str">
        <f>VLOOKUP(TRIM(B133),Table22[[รหัสหน่วย2]:[ตำบลที่ตั้งหน่วย]],2,0)</f>
        <v>รร.สส. (สส.ทร.)</v>
      </c>
      <c r="H133" s="3" t="str">
        <f>VLOOKUP(TRIM(B133),Table22[[รหัสหน่วย2]:[ตำบลที่ตั้งหน่วย]],3,0)</f>
        <v>ป้อมพระจุลจอมเกล้า</v>
      </c>
      <c r="I133" s="3" t="str">
        <f>VLOOKUP(TRIM(C133),Table3[],2,FALSE)</f>
        <v>อาคารที่ใช้เพื่อการบริการกำลังพลหรืออาคารสวัสดิการต่าง ๆ (STORE &amp; SERVICE)</v>
      </c>
      <c r="J133" s="25" t="s">
        <v>773</v>
      </c>
      <c r="N133" s="4"/>
      <c r="Q13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3" s="28" t="s">
        <v>788</v>
      </c>
    </row>
    <row r="134" spans="1:25" x14ac:dyDescent="0.35">
      <c r="A134" s="1" t="s">
        <v>71</v>
      </c>
      <c r="B134" s="1" t="s">
        <v>761</v>
      </c>
      <c r="C134" s="10" t="s">
        <v>299</v>
      </c>
      <c r="D134" s="1" t="s">
        <v>287</v>
      </c>
      <c r="E134" s="3" t="str">
        <f t="shared" si="6"/>
        <v>สป 1700-9004</v>
      </c>
      <c r="F134" s="3" t="str">
        <f>VLOOKUP(A134,Table4[],2,0)</f>
        <v>สมุทรปราการ</v>
      </c>
      <c r="G134" s="3" t="str">
        <f>VLOOKUP(TRIM(B134),Table22[[รหัสหน่วย2]:[ตำบลที่ตั้งหน่วย]],2,0)</f>
        <v>รร.สส. (สส.ทร.)</v>
      </c>
      <c r="H134" s="3" t="str">
        <f>VLOOKUP(TRIM(B134),Table22[[รหัสหน่วย2]:[ตำบลที่ตั้งหน่วย]],3,0)</f>
        <v>ป้อมพระจุลจอมเกล้า</v>
      </c>
      <c r="I134" s="3" t="str">
        <f>VLOOKUP(TRIM(C134),Table3[],2,FALSE)</f>
        <v>อาคารหรือสิ่งก่อสร้างอื่น ๆ นอกเหนือจากอาคารประเภท 1 - 8 (FACILITIES)</v>
      </c>
      <c r="J134" s="25" t="s">
        <v>774</v>
      </c>
      <c r="N134" s="4"/>
      <c r="Q13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4" s="28" t="s">
        <v>788</v>
      </c>
    </row>
    <row r="135" spans="1:25" x14ac:dyDescent="0.35">
      <c r="A135" s="1" t="s">
        <v>71</v>
      </c>
      <c r="B135" s="1" t="s">
        <v>761</v>
      </c>
      <c r="C135" s="10" t="s">
        <v>297</v>
      </c>
      <c r="D135" s="1" t="s">
        <v>281</v>
      </c>
      <c r="E135" s="3" t="str">
        <f t="shared" si="6"/>
        <v>สป 1700-7001</v>
      </c>
      <c r="F135" s="3" t="str">
        <f>VLOOKUP(A135,Table4[],2,0)</f>
        <v>สมุทรปราการ</v>
      </c>
      <c r="G135" s="3" t="str">
        <f>VLOOKUP(TRIM(B135),Table22[[รหัสหน่วย2]:[ตำบลที่ตั้งหน่วย]],2,0)</f>
        <v>รร.สส. (สส.ทร.)</v>
      </c>
      <c r="H135" s="3" t="str">
        <f>VLOOKUP(TRIM(B135),Table22[[รหัสหน่วย2]:[ตำบลที่ตั้งหน่วย]],3,0)</f>
        <v>ป้อมพระจุลจอมเกล้า</v>
      </c>
      <c r="I135" s="3" t="str">
        <f>VLOOKUP(TRIM(C135),Table3[],2,FALSE)</f>
        <v>อาคารพักอาศัยระดับระทวน (NON - COMMISSIONED OFFICER QUARTERS)</v>
      </c>
      <c r="J135" s="25" t="s">
        <v>775</v>
      </c>
      <c r="N135" s="4"/>
      <c r="Q13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5" s="28" t="s">
        <v>788</v>
      </c>
    </row>
    <row r="136" spans="1:25" x14ac:dyDescent="0.35">
      <c r="A136" s="1" t="s">
        <v>71</v>
      </c>
      <c r="B136" s="1" t="s">
        <v>761</v>
      </c>
      <c r="C136" s="10" t="s">
        <v>262</v>
      </c>
      <c r="D136" s="1" t="s">
        <v>281</v>
      </c>
      <c r="E136" s="3" t="str">
        <f t="shared" si="6"/>
        <v>สป 1700-4001</v>
      </c>
      <c r="F136" s="3" t="str">
        <f>VLOOKUP(A136,Table4[],2,0)</f>
        <v>สมุทรปราการ</v>
      </c>
      <c r="G136" s="3" t="str">
        <f>VLOOKUP(TRIM(B136),Table22[[รหัสหน่วย2]:[ตำบลที่ตั้งหน่วย]],2,0)</f>
        <v>รร.สส. (สส.ทร.)</v>
      </c>
      <c r="H136" s="3" t="str">
        <f>VLOOKUP(TRIM(B136),Table22[[รหัสหน่วย2]:[ตำบลที่ตั้งหน่วย]],3,0)</f>
        <v>ป้อมพระจุลจอมเกล้า</v>
      </c>
      <c r="I136" s="3" t="str">
        <f>VLOOKUP(TRIM(C136),Table3[],2,FALSE)</f>
        <v>อาคารที่ใช้เพื่อการบริการกำลังพลหรืออาคารสวัสดิการต่าง ๆ (STORE &amp; SERVICE)</v>
      </c>
      <c r="J136" s="25" t="s">
        <v>776</v>
      </c>
      <c r="L136" s="13">
        <v>2561</v>
      </c>
      <c r="N136" s="4">
        <v>1690654</v>
      </c>
      <c r="Q136" s="13">
        <f ca="1">IF(ISBLANK(Table5[[#This Row],[พ.ศ.ที่สร้างเสร็จ]]),"ไม่ระบุ",YEAR(TODAY())-Table5[[#This Row],[พ.ศ.ที่สร้างเสร็จ]]+543)</f>
        <v>4</v>
      </c>
      <c r="Y136" s="28" t="s">
        <v>788</v>
      </c>
    </row>
    <row r="137" spans="1:25" x14ac:dyDescent="0.35">
      <c r="A137" s="1" t="s">
        <v>71</v>
      </c>
      <c r="B137" s="1" t="s">
        <v>761</v>
      </c>
      <c r="C137" s="10" t="s">
        <v>253</v>
      </c>
      <c r="D137" s="1" t="s">
        <v>290</v>
      </c>
      <c r="E137" s="3" t="str">
        <f t="shared" si="6"/>
        <v>สป 1700-3003</v>
      </c>
      <c r="F137" s="3" t="str">
        <f>VLOOKUP(A137,Table4[],2,0)</f>
        <v>สมุทรปราการ</v>
      </c>
      <c r="G137" s="3" t="str">
        <f>VLOOKUP(TRIM(B137),Table22[[รหัสหน่วย2]:[ตำบลที่ตั้งหน่วย]],2,0)</f>
        <v>รร.สส. (สส.ทร.)</v>
      </c>
      <c r="H137" s="3" t="str">
        <f>VLOOKUP(TRIM(B137),Table22[[รหัสหน่วย2]:[ตำบลที่ตั้งหน่วย]],3,0)</f>
        <v>ป้อมพระจุลจอมเกล้า</v>
      </c>
      <c r="I137" s="3" t="str">
        <f>VLOOKUP(TRIM(C137),Table3[],2,FALSE)</f>
        <v>อาคารปฏิบัติการหรือส่วนสนับสนุนต่าง ๆ (SUPPORTING BUILDING)</v>
      </c>
      <c r="J137" s="25" t="s">
        <v>777</v>
      </c>
      <c r="N137" s="4"/>
      <c r="Q13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7" s="28" t="s">
        <v>788</v>
      </c>
    </row>
    <row r="138" spans="1:25" x14ac:dyDescent="0.35">
      <c r="A138" s="1" t="s">
        <v>71</v>
      </c>
      <c r="B138" s="1" t="s">
        <v>761</v>
      </c>
      <c r="C138" s="10" t="s">
        <v>289</v>
      </c>
      <c r="D138" s="1" t="s">
        <v>281</v>
      </c>
      <c r="E138" s="3" t="str">
        <f t="shared" si="6"/>
        <v>สป 1700-1001</v>
      </c>
      <c r="F138" s="3" t="str">
        <f>VLOOKUP(A138,Table4[],2,0)</f>
        <v>สมุทรปราการ</v>
      </c>
      <c r="G138" s="3" t="str">
        <f>VLOOKUP(TRIM(B138),Table22[[รหัสหน่วย2]:[ตำบลที่ตั้งหน่วย]],2,0)</f>
        <v>รร.สส. (สส.ทร.)</v>
      </c>
      <c r="H138" s="3" t="str">
        <f>VLOOKUP(TRIM(B138),Table22[[รหัสหน่วย2]:[ตำบลที่ตั้งหน่วย]],3,0)</f>
        <v>ป้อมพระจุลจอมเกล้า</v>
      </c>
      <c r="I138" s="3" t="str">
        <f>VLOOKUP(TRIM(C138),Table3[],2,FALSE)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38" s="25" t="s">
        <v>778</v>
      </c>
      <c r="N138" s="4"/>
      <c r="Q13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8" s="28" t="s">
        <v>788</v>
      </c>
    </row>
    <row r="139" spans="1:25" x14ac:dyDescent="0.35">
      <c r="A139" s="1" t="s">
        <v>71</v>
      </c>
      <c r="B139" s="1" t="s">
        <v>761</v>
      </c>
      <c r="C139" s="10" t="s">
        <v>299</v>
      </c>
      <c r="D139" s="1" t="s">
        <v>290</v>
      </c>
      <c r="E139" s="3" t="str">
        <f t="shared" si="6"/>
        <v>สป 1700-9003</v>
      </c>
      <c r="F139" s="3" t="str">
        <f>VLOOKUP(A139,Table4[],2,0)</f>
        <v>สมุทรปราการ</v>
      </c>
      <c r="G139" s="3" t="str">
        <f>VLOOKUP(TRIM(B139),Table22[[รหัสหน่วย2]:[ตำบลที่ตั้งหน่วย]],2,0)</f>
        <v>รร.สส. (สส.ทร.)</v>
      </c>
      <c r="H139" s="3" t="str">
        <f>VLOOKUP(TRIM(B139),Table22[[รหัสหน่วย2]:[ตำบลที่ตั้งหน่วย]],3,0)</f>
        <v>ป้อมพระจุลจอมเกล้า</v>
      </c>
      <c r="I139" s="3" t="str">
        <f>VLOOKUP(TRIM(C139),Table3[],2,FALSE)</f>
        <v>อาคารหรือสิ่งก่อสร้างอื่น ๆ นอกเหนือจากอาคารประเภท 1 - 8 (FACILITIES)</v>
      </c>
      <c r="J139" s="25" t="s">
        <v>779</v>
      </c>
      <c r="N139" s="4"/>
      <c r="Q13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9" s="28" t="s">
        <v>788</v>
      </c>
    </row>
    <row r="140" spans="1:25" x14ac:dyDescent="0.35">
      <c r="A140" s="1" t="s">
        <v>71</v>
      </c>
      <c r="B140" s="1" t="s">
        <v>761</v>
      </c>
      <c r="C140" s="10" t="s">
        <v>289</v>
      </c>
      <c r="D140" s="1" t="s">
        <v>287</v>
      </c>
      <c r="E140" s="3" t="str">
        <f t="shared" si="6"/>
        <v>สป 1700-1004</v>
      </c>
      <c r="F140" s="3" t="str">
        <f>VLOOKUP(A140,Table4[],2,0)</f>
        <v>สมุทรปราการ</v>
      </c>
      <c r="G140" s="3" t="str">
        <f>VLOOKUP(TRIM(B140),Table22[[รหัสหน่วย2]:[ตำบลที่ตั้งหน่วย]],2,0)</f>
        <v>รร.สส. (สส.ทร.)</v>
      </c>
      <c r="H140" s="3" t="str">
        <f>VLOOKUP(TRIM(B140),Table22[[รหัสหน่วย2]:[ตำบลที่ตั้งหน่วย]],3,0)</f>
        <v>ป้อมพระจุลจอมเกล้า</v>
      </c>
      <c r="I140" s="3" t="str">
        <f>VLOOKUP(TRIM(C140),Table3[],2,FALSE)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40" s="25" t="s">
        <v>780</v>
      </c>
      <c r="N140" s="4"/>
      <c r="Q14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0" s="28" t="s">
        <v>788</v>
      </c>
    </row>
    <row r="141" spans="1:25" x14ac:dyDescent="0.35">
      <c r="A141" s="1" t="s">
        <v>71</v>
      </c>
      <c r="B141" s="1" t="s">
        <v>761</v>
      </c>
      <c r="C141" s="10" t="s">
        <v>289</v>
      </c>
      <c r="D141" s="1" t="s">
        <v>290</v>
      </c>
      <c r="E141" s="3" t="str">
        <f t="shared" ref="E141:E146" si="7">A141&amp;" "&amp;B141&amp;"-"&amp;C141&amp;D141</f>
        <v>สป 1700-1003</v>
      </c>
      <c r="F141" s="3" t="str">
        <f>VLOOKUP(A141,Table4[],2,0)</f>
        <v>สมุทรปราการ</v>
      </c>
      <c r="G141" s="3" t="str">
        <f>VLOOKUP(TRIM(B141),Table22[[รหัสหน่วย2]:[ตำบลที่ตั้งหน่วย]],2,0)</f>
        <v>รร.สส. (สส.ทร.)</v>
      </c>
      <c r="H141" s="3" t="str">
        <f>VLOOKUP(TRIM(B141),Table22[[รหัสหน่วย2]:[ตำบลที่ตั้งหน่วย]],3,0)</f>
        <v>ป้อมพระจุลจอมเกล้า</v>
      </c>
      <c r="I141" s="3" t="str">
        <f>VLOOKUP(TRIM(C141),Table3[],2,FALSE)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41" s="25" t="s">
        <v>781</v>
      </c>
      <c r="N141" s="4"/>
      <c r="Q14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1" s="28" t="s">
        <v>788</v>
      </c>
    </row>
    <row r="142" spans="1:25" x14ac:dyDescent="0.35">
      <c r="A142" s="1" t="s">
        <v>71</v>
      </c>
      <c r="B142" s="1" t="s">
        <v>761</v>
      </c>
      <c r="C142" s="10" t="s">
        <v>253</v>
      </c>
      <c r="D142" s="1" t="s">
        <v>281</v>
      </c>
      <c r="E142" s="3" t="str">
        <f t="shared" si="7"/>
        <v>สป 1700-3001</v>
      </c>
      <c r="F142" s="3" t="str">
        <f>VLOOKUP(A142,Table4[],2,0)</f>
        <v>สมุทรปราการ</v>
      </c>
      <c r="G142" s="3" t="str">
        <f>VLOOKUP(TRIM(B142),Table22[[รหัสหน่วย2]:[ตำบลที่ตั้งหน่วย]],2,0)</f>
        <v>รร.สส. (สส.ทร.)</v>
      </c>
      <c r="H142" s="3" t="str">
        <f>VLOOKUP(TRIM(B142),Table22[[รหัสหน่วย2]:[ตำบลที่ตั้งหน่วย]],3,0)</f>
        <v>ป้อมพระจุลจอมเกล้า</v>
      </c>
      <c r="I142" s="3" t="str">
        <f>VLOOKUP(TRIM(C142),Table3[],2,FALSE)</f>
        <v>อาคารปฏิบัติการหรือส่วนสนับสนุนต่าง ๆ (SUPPORTING BUILDING)</v>
      </c>
      <c r="J142" s="25" t="s">
        <v>782</v>
      </c>
      <c r="N142" s="4"/>
      <c r="Q14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2" s="28" t="s">
        <v>788</v>
      </c>
    </row>
    <row r="143" spans="1:25" x14ac:dyDescent="0.35">
      <c r="A143" s="1" t="s">
        <v>71</v>
      </c>
      <c r="B143" s="1" t="s">
        <v>761</v>
      </c>
      <c r="C143" s="10" t="s">
        <v>253</v>
      </c>
      <c r="D143" s="1" t="s">
        <v>701</v>
      </c>
      <c r="E143" s="3" t="str">
        <f t="shared" si="7"/>
        <v>สป 1700-3007</v>
      </c>
      <c r="F143" s="3" t="str">
        <f>VLOOKUP(A143,Table4[],2,0)</f>
        <v>สมุทรปราการ</v>
      </c>
      <c r="G143" s="3" t="str">
        <f>VLOOKUP(TRIM(B143),Table22[[รหัสหน่วย2]:[ตำบลที่ตั้งหน่วย]],2,0)</f>
        <v>รร.สส. (สส.ทร.)</v>
      </c>
      <c r="H143" s="3" t="str">
        <f>VLOOKUP(TRIM(B143),Table22[[รหัสหน่วย2]:[ตำบลที่ตั้งหน่วย]],3,0)</f>
        <v>ป้อมพระจุลจอมเกล้า</v>
      </c>
      <c r="I143" s="3" t="str">
        <f>VLOOKUP(TRIM(C143),Table3[],2,FALSE)</f>
        <v>อาคารปฏิบัติการหรือส่วนสนับสนุนต่าง ๆ (SUPPORTING BUILDING)</v>
      </c>
      <c r="J143" s="25" t="s">
        <v>783</v>
      </c>
      <c r="N143" s="4"/>
      <c r="Q14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3" s="28" t="s">
        <v>788</v>
      </c>
    </row>
    <row r="144" spans="1:25" x14ac:dyDescent="0.35">
      <c r="A144" s="1" t="s">
        <v>71</v>
      </c>
      <c r="B144" s="1" t="s">
        <v>761</v>
      </c>
      <c r="C144" s="10" t="s">
        <v>253</v>
      </c>
      <c r="D144" s="1" t="s">
        <v>283</v>
      </c>
      <c r="E144" s="3" t="str">
        <f t="shared" si="7"/>
        <v>สป 1700-3002</v>
      </c>
      <c r="F144" s="3" t="str">
        <f>VLOOKUP(A144,Table4[],2,0)</f>
        <v>สมุทรปราการ</v>
      </c>
      <c r="G144" s="3" t="str">
        <f>VLOOKUP(TRIM(B144),Table22[[รหัสหน่วย2]:[ตำบลที่ตั้งหน่วย]],2,0)</f>
        <v>รร.สส. (สส.ทร.)</v>
      </c>
      <c r="H144" s="3" t="str">
        <f>VLOOKUP(TRIM(B144),Table22[[รหัสหน่วย2]:[ตำบลที่ตั้งหน่วย]],3,0)</f>
        <v>ป้อมพระจุลจอมเกล้า</v>
      </c>
      <c r="I144" s="3" t="str">
        <f>VLOOKUP(TRIM(C144),Table3[],2,FALSE)</f>
        <v>อาคารปฏิบัติการหรือส่วนสนับสนุนต่าง ๆ (SUPPORTING BUILDING)</v>
      </c>
      <c r="J144" s="25" t="s">
        <v>784</v>
      </c>
      <c r="N144" s="4" t="s">
        <v>785</v>
      </c>
      <c r="Q14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4" s="28" t="s">
        <v>788</v>
      </c>
    </row>
    <row r="145" spans="1:25" x14ac:dyDescent="0.35">
      <c r="A145" s="1" t="s">
        <v>71</v>
      </c>
      <c r="B145" s="1" t="s">
        <v>761</v>
      </c>
      <c r="C145" s="10" t="s">
        <v>262</v>
      </c>
      <c r="D145" s="1" t="s">
        <v>283</v>
      </c>
      <c r="E145" s="3" t="str">
        <f t="shared" si="7"/>
        <v>สป 1700-4002</v>
      </c>
      <c r="F145" s="3" t="str">
        <f>VLOOKUP(A145,Table4[],2,0)</f>
        <v>สมุทรปราการ</v>
      </c>
      <c r="G145" s="3" t="str">
        <f>VLOOKUP(TRIM(B145),Table22[[รหัสหน่วย2]:[ตำบลที่ตั้งหน่วย]],2,0)</f>
        <v>รร.สส. (สส.ทร.)</v>
      </c>
      <c r="H145" s="3" t="str">
        <f>VLOOKUP(TRIM(B145),Table22[[รหัสหน่วย2]:[ตำบลที่ตั้งหน่วย]],3,0)</f>
        <v>ป้อมพระจุลจอมเกล้า</v>
      </c>
      <c r="I145" s="3" t="str">
        <f>VLOOKUP(TRIM(C145),Table3[],2,FALSE)</f>
        <v>อาคารที่ใช้เพื่อการบริการกำลังพลหรืออาคารสวัสดิการต่าง ๆ (STORE &amp; SERVICE)</v>
      </c>
      <c r="J145" s="25" t="s">
        <v>786</v>
      </c>
      <c r="N145" s="4" t="s">
        <v>785</v>
      </c>
      <c r="Q14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5" s="28" t="s">
        <v>788</v>
      </c>
    </row>
    <row r="146" spans="1:25" x14ac:dyDescent="0.35">
      <c r="A146" s="1" t="s">
        <v>71</v>
      </c>
      <c r="B146" s="1" t="s">
        <v>761</v>
      </c>
      <c r="C146" s="10" t="s">
        <v>253</v>
      </c>
      <c r="D146" s="1" t="s">
        <v>287</v>
      </c>
      <c r="E146" s="3" t="str">
        <f t="shared" si="7"/>
        <v>สป 1700-3004</v>
      </c>
      <c r="F146" s="3" t="str">
        <f>VLOOKUP(A146,Table4[],2,0)</f>
        <v>สมุทรปราการ</v>
      </c>
      <c r="G146" s="3" t="str">
        <f>VLOOKUP(TRIM(B146),Table22[[รหัสหน่วย2]:[ตำบลที่ตั้งหน่วย]],2,0)</f>
        <v>รร.สส. (สส.ทร.)</v>
      </c>
      <c r="H146" s="3" t="str">
        <f>VLOOKUP(TRIM(B146),Table22[[รหัสหน่วย2]:[ตำบลที่ตั้งหน่วย]],3,0)</f>
        <v>ป้อมพระจุลจอมเกล้า</v>
      </c>
      <c r="I146" s="3" t="str">
        <f>VLOOKUP(TRIM(C146),Table3[],2,FALSE)</f>
        <v>อาคารปฏิบัติการหรือส่วนสนับสนุนต่าง ๆ (SUPPORTING BUILDING)</v>
      </c>
      <c r="J146" s="25" t="s">
        <v>787</v>
      </c>
      <c r="N146" s="4" t="s">
        <v>785</v>
      </c>
      <c r="Q14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6" s="28" t="s">
        <v>788</v>
      </c>
    </row>
    <row r="147" spans="1:25" x14ac:dyDescent="0.35">
      <c r="A147" s="1" t="s">
        <v>71</v>
      </c>
      <c r="B147" s="1" t="s">
        <v>789</v>
      </c>
      <c r="C147" s="10" t="s">
        <v>289</v>
      </c>
      <c r="D147" s="1" t="s">
        <v>281</v>
      </c>
      <c r="E147" s="3" t="str">
        <f t="shared" ref="E147:E164" si="8">A147&amp;" "&amp;B147&amp;"-"&amp;C147&amp;D147</f>
        <v>สป 2330-1001</v>
      </c>
      <c r="F147" s="3" t="str">
        <f>VLOOKUP(A147,Table4[],2,0)</f>
        <v>สมุทรปราการ</v>
      </c>
      <c r="G147" s="3" t="str">
        <f>VLOOKUP(TRIM(B147),Table22[[รหัสหน่วย2]:[ตำบลที่ตั้งหน่วย]],2,0)</f>
        <v>รจ.ฐท.กท.</v>
      </c>
      <c r="H147" s="3" t="str">
        <f>VLOOKUP(TRIM(B147),Table22[[รหัสหน่วย2]:[ตำบลที่ตั้งหน่วย]],3,0)</f>
        <v>ป้อมพระจุลจอมเกล้า</v>
      </c>
      <c r="I147" s="3" t="str">
        <f>VLOOKUP(TRIM(C147),Table3[],2,FALSE)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47" s="29" t="s">
        <v>790</v>
      </c>
      <c r="L147" s="13">
        <v>2547</v>
      </c>
      <c r="N147" s="4">
        <v>8774000</v>
      </c>
      <c r="Q147" s="13">
        <f ca="1">IF(ISBLANK(Table5[[#This Row],[พ.ศ.ที่สร้างเสร็จ]]),"ไม่ระบุ",YEAR(TODAY())-Table5[[#This Row],[พ.ศ.ที่สร้างเสร็จ]]+543)</f>
        <v>18</v>
      </c>
      <c r="Y147" s="28" t="s">
        <v>788</v>
      </c>
    </row>
    <row r="148" spans="1:25" x14ac:dyDescent="0.35">
      <c r="A148" s="1" t="s">
        <v>71</v>
      </c>
      <c r="B148" s="1" t="s">
        <v>789</v>
      </c>
      <c r="C148" s="10" t="s">
        <v>298</v>
      </c>
      <c r="D148" s="1" t="s">
        <v>281</v>
      </c>
      <c r="E148" s="3" t="str">
        <f t="shared" si="8"/>
        <v>สป 2330-8001</v>
      </c>
      <c r="F148" s="3" t="str">
        <f>VLOOKUP(A148,Table4[],2,0)</f>
        <v>สมุทรปราการ</v>
      </c>
      <c r="G148" s="3" t="str">
        <f>VLOOKUP(TRIM(B148),Table22[[รหัสหน่วย2]:[ตำบลที่ตั้งหน่วย]],2,0)</f>
        <v>รจ.ฐท.กท.</v>
      </c>
      <c r="H148" s="3" t="str">
        <f>VLOOKUP(TRIM(B148),Table22[[รหัสหน่วย2]:[ตำบลที่ตั้งหน่วย]],3,0)</f>
        <v>ป้อมพระจุลจอมเกล้า</v>
      </c>
      <c r="I148" s="3" t="str">
        <f>VLOOKUP(TRIM(C148),Table3[],2,FALSE)</f>
        <v>อาคารพักอาศัยของลูกจ้างและพลทหาร (BARRACKS)</v>
      </c>
      <c r="J148" s="29" t="s">
        <v>791</v>
      </c>
      <c r="L148" s="13">
        <v>2526</v>
      </c>
      <c r="N148" s="4">
        <v>4600000</v>
      </c>
      <c r="Q148" s="13">
        <f ca="1">IF(ISBLANK(Table5[[#This Row],[พ.ศ.ที่สร้างเสร็จ]]),"ไม่ระบุ",YEAR(TODAY())-Table5[[#This Row],[พ.ศ.ที่สร้างเสร็จ]]+543)</f>
        <v>39</v>
      </c>
      <c r="Y148" s="28" t="s">
        <v>788</v>
      </c>
    </row>
    <row r="149" spans="1:25" x14ac:dyDescent="0.35">
      <c r="A149" s="1" t="s">
        <v>71</v>
      </c>
      <c r="B149" s="1" t="s">
        <v>789</v>
      </c>
      <c r="C149" s="10" t="s">
        <v>253</v>
      </c>
      <c r="D149" s="1" t="s">
        <v>281</v>
      </c>
      <c r="E149" s="3" t="str">
        <f t="shared" si="8"/>
        <v>สป 2330-3001</v>
      </c>
      <c r="F149" s="3" t="str">
        <f>VLOOKUP(A149,Table4[],2,0)</f>
        <v>สมุทรปราการ</v>
      </c>
      <c r="G149" s="3" t="str">
        <f>VLOOKUP(TRIM(B149),Table22[[รหัสหน่วย2]:[ตำบลที่ตั้งหน่วย]],2,0)</f>
        <v>รจ.ฐท.กท.</v>
      </c>
      <c r="H149" s="3" t="str">
        <f>VLOOKUP(TRIM(B149),Table22[[รหัสหน่วย2]:[ตำบลที่ตั้งหน่วย]],3,0)</f>
        <v>ป้อมพระจุลจอมเกล้า</v>
      </c>
      <c r="I149" s="3" t="str">
        <f>VLOOKUP(TRIM(C149),Table3[],2,FALSE)</f>
        <v>อาคารปฏิบัติการหรือส่วนสนับสนุนต่าง ๆ (SUPPORTING BUILDING)</v>
      </c>
      <c r="J149" s="30" t="s">
        <v>793</v>
      </c>
      <c r="L149" s="13">
        <v>2559</v>
      </c>
      <c r="N149" s="4">
        <v>5862166</v>
      </c>
      <c r="Q149" s="13">
        <f ca="1">IF(ISBLANK(Table5[[#This Row],[พ.ศ.ที่สร้างเสร็จ]]),"ไม่ระบุ",YEAR(TODAY())-Table5[[#This Row],[พ.ศ.ที่สร้างเสร็จ]]+543)</f>
        <v>6</v>
      </c>
      <c r="Y149" s="28" t="s">
        <v>788</v>
      </c>
    </row>
    <row r="150" spans="1:25" x14ac:dyDescent="0.35">
      <c r="A150" s="1" t="s">
        <v>71</v>
      </c>
      <c r="B150" s="1" t="s">
        <v>789</v>
      </c>
      <c r="C150" s="10" t="s">
        <v>253</v>
      </c>
      <c r="D150" s="1" t="s">
        <v>283</v>
      </c>
      <c r="E150" s="3" t="str">
        <f t="shared" si="8"/>
        <v>สป 2330-3002</v>
      </c>
      <c r="F150" s="3" t="str">
        <f>VLOOKUP(A150,Table4[],2,0)</f>
        <v>สมุทรปราการ</v>
      </c>
      <c r="G150" s="3" t="str">
        <f>VLOOKUP(TRIM(B150),Table22[[รหัสหน่วย2]:[ตำบลที่ตั้งหน่วย]],2,0)</f>
        <v>รจ.ฐท.กท.</v>
      </c>
      <c r="H150" s="3" t="str">
        <f>VLOOKUP(TRIM(B150),Table22[[รหัสหน่วย2]:[ตำบลที่ตั้งหน่วย]],3,0)</f>
        <v>ป้อมพระจุลจอมเกล้า</v>
      </c>
      <c r="I150" s="3" t="str">
        <f>VLOOKUP(TRIM(C150),Table3[],2,FALSE)</f>
        <v>อาคารปฏิบัติการหรือส่วนสนับสนุนต่าง ๆ (SUPPORTING BUILDING)</v>
      </c>
      <c r="J150" s="25" t="s">
        <v>792</v>
      </c>
      <c r="L150" s="13">
        <v>2544</v>
      </c>
      <c r="N150" s="4">
        <v>4222670</v>
      </c>
      <c r="Q150" s="13">
        <f ca="1">IF(ISBLANK(Table5[[#This Row],[พ.ศ.ที่สร้างเสร็จ]]),"ไม่ระบุ",YEAR(TODAY())-Table5[[#This Row],[พ.ศ.ที่สร้างเสร็จ]]+543)</f>
        <v>21</v>
      </c>
      <c r="Y150" s="28" t="s">
        <v>788</v>
      </c>
    </row>
    <row r="151" spans="1:25" x14ac:dyDescent="0.35">
      <c r="A151" s="1" t="s">
        <v>15</v>
      </c>
      <c r="E151" s="3" t="str">
        <f t="shared" si="8"/>
        <v>กท -</v>
      </c>
      <c r="F151" s="3" t="str">
        <f>VLOOKUP(A151,Table4[],2,0)</f>
        <v>กรุงเทพมหานคร</v>
      </c>
      <c r="G151" s="3" t="e">
        <f>VLOOKUP(TRIM(B151),Table22[[รหัสหน่วย2]:[ตำบลที่ตั้งหน่วย]],2,0)</f>
        <v>#N/A</v>
      </c>
      <c r="H151" s="3" t="e">
        <f>VLOOKUP(TRIM(B151),Table22[[รหัสหน่วย2]:[ตำบลที่ตั้งหน่วย]],3,0)</f>
        <v>#N/A</v>
      </c>
      <c r="I151" s="3" t="e">
        <f>VLOOKUP(TRIM(C151),Table3[],2,FALSE)</f>
        <v>#N/A</v>
      </c>
      <c r="J151" s="30" t="s">
        <v>794</v>
      </c>
      <c r="N151" s="4"/>
      <c r="Q15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51" s="31" t="s">
        <v>788</v>
      </c>
    </row>
    <row r="152" spans="1:25" x14ac:dyDescent="0.35">
      <c r="A152" s="1" t="s">
        <v>15</v>
      </c>
      <c r="C152" s="10" t="s">
        <v>289</v>
      </c>
      <c r="D152" s="1" t="s">
        <v>296</v>
      </c>
      <c r="E152" s="3" t="str">
        <f t="shared" si="8"/>
        <v>กท -1005</v>
      </c>
      <c r="F152" s="3" t="str">
        <f>VLOOKUP(A152,Table4[],2,0)</f>
        <v>กรุงเทพมหานคร</v>
      </c>
      <c r="G152" s="3" t="e">
        <f>VLOOKUP(TRIM(B152),Table22[[รหัสหน่วย2]:[ตำบลที่ตั้งหน่วย]],2,0)</f>
        <v>#N/A</v>
      </c>
      <c r="H152" s="3" t="e">
        <f>VLOOKUP(TRIM(B152),Table22[[รหัสหน่วย2]:[ตำบลที่ตั้งหน่วย]],3,0)</f>
        <v>#N/A</v>
      </c>
      <c r="I152" s="3" t="str">
        <f>VLOOKUP(TRIM(C152),Table3[],2,FALSE)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2" s="30" t="s">
        <v>795</v>
      </c>
      <c r="L152" s="13">
        <v>2537</v>
      </c>
      <c r="N152" s="4">
        <v>2640000</v>
      </c>
      <c r="Q152" s="13">
        <f ca="1">IF(ISBLANK(Table5[[#This Row],[พ.ศ.ที่สร้างเสร็จ]]),"ไม่ระบุ",YEAR(TODAY())-Table5[[#This Row],[พ.ศ.ที่สร้างเสร็จ]]+543)</f>
        <v>28</v>
      </c>
      <c r="W152" s="4" t="s">
        <v>785</v>
      </c>
      <c r="Y152" s="28" t="s">
        <v>788</v>
      </c>
    </row>
    <row r="153" spans="1:25" x14ac:dyDescent="0.35">
      <c r="A153" s="1" t="s">
        <v>15</v>
      </c>
      <c r="C153" s="10" t="s">
        <v>253</v>
      </c>
      <c r="D153" s="1" t="s">
        <v>281</v>
      </c>
      <c r="E153" s="3" t="str">
        <f t="shared" si="8"/>
        <v>กท -3001</v>
      </c>
      <c r="F153" s="3" t="str">
        <f>VLOOKUP(A153,Table4[],2,0)</f>
        <v>กรุงเทพมหานคร</v>
      </c>
      <c r="G153" s="3" t="e">
        <f>VLOOKUP(TRIM(B153),Table22[[รหัสหน่วย2]:[ตำบลที่ตั้งหน่วย]],2,0)</f>
        <v>#N/A</v>
      </c>
      <c r="H153" s="3" t="e">
        <f>VLOOKUP(TRIM(B153),Table22[[รหัสหน่วย2]:[ตำบลที่ตั้งหน่วย]],3,0)</f>
        <v>#N/A</v>
      </c>
      <c r="I153" s="3" t="str">
        <f>VLOOKUP(TRIM(C153),Table3[],2,FALSE)</f>
        <v>อาคารปฏิบัติการหรือส่วนสนับสนุนต่าง ๆ (SUPPORTING BUILDING)</v>
      </c>
      <c r="J153" s="30" t="s">
        <v>796</v>
      </c>
      <c r="L153" s="13">
        <v>2537</v>
      </c>
      <c r="N153" s="4"/>
      <c r="Q153" s="13">
        <f ca="1">IF(ISBLANK(Table5[[#This Row],[พ.ศ.ที่สร้างเสร็จ]]),"ไม่ระบุ",YEAR(TODAY())-Table5[[#This Row],[พ.ศ.ที่สร้างเสร็จ]]+543)</f>
        <v>28</v>
      </c>
      <c r="Y153" s="28" t="s">
        <v>788</v>
      </c>
    </row>
    <row r="154" spans="1:25" x14ac:dyDescent="0.35">
      <c r="A154" s="1" t="s">
        <v>15</v>
      </c>
      <c r="C154" s="10" t="s">
        <v>253</v>
      </c>
      <c r="D154" s="1" t="s">
        <v>290</v>
      </c>
      <c r="E154" s="3" t="str">
        <f t="shared" si="8"/>
        <v>กท -3003</v>
      </c>
      <c r="F154" s="3" t="str">
        <f>VLOOKUP(A154,Table4[],2,0)</f>
        <v>กรุงเทพมหานคร</v>
      </c>
      <c r="G154" s="3" t="e">
        <f>VLOOKUP(TRIM(B154),Table22[[รหัสหน่วย2]:[ตำบลที่ตั้งหน่วย]],2,0)</f>
        <v>#N/A</v>
      </c>
      <c r="H154" s="3" t="e">
        <f>VLOOKUP(TRIM(B154),Table22[[รหัสหน่วย2]:[ตำบลที่ตั้งหน่วย]],3,0)</f>
        <v>#N/A</v>
      </c>
      <c r="I154" s="3" t="str">
        <f>VLOOKUP(TRIM(C154),Table3[],2,FALSE)</f>
        <v>อาคารปฏิบัติการหรือส่วนสนับสนุนต่าง ๆ (SUPPORTING BUILDING)</v>
      </c>
      <c r="J154" s="30" t="s">
        <v>797</v>
      </c>
      <c r="L154" s="13">
        <v>2537</v>
      </c>
      <c r="N154" s="4"/>
      <c r="Q154" s="13">
        <f ca="1">IF(ISBLANK(Table5[[#This Row],[พ.ศ.ที่สร้างเสร็จ]]),"ไม่ระบุ",YEAR(TODAY())-Table5[[#This Row],[พ.ศ.ที่สร้างเสร็จ]]+543)</f>
        <v>28</v>
      </c>
      <c r="Y154" s="28" t="s">
        <v>788</v>
      </c>
    </row>
    <row r="155" spans="1:25" x14ac:dyDescent="0.35">
      <c r="A155" s="1" t="s">
        <v>15</v>
      </c>
      <c r="C155" s="10" t="s">
        <v>289</v>
      </c>
      <c r="D155" s="1" t="s">
        <v>606</v>
      </c>
      <c r="E155" s="3" t="str">
        <f t="shared" si="8"/>
        <v>กท -1013</v>
      </c>
      <c r="F155" s="3" t="str">
        <f>VLOOKUP(A155,Table4[],2,0)</f>
        <v>กรุงเทพมหานคร</v>
      </c>
      <c r="G155" s="3" t="e">
        <f>VLOOKUP(TRIM(B155),Table22[[รหัสหน่วย2]:[ตำบลที่ตั้งหน่วย]],2,0)</f>
        <v>#N/A</v>
      </c>
      <c r="H155" s="3" t="e">
        <f>VLOOKUP(TRIM(B155),Table22[[รหัสหน่วย2]:[ตำบลที่ตั้งหน่วย]],3,0)</f>
        <v>#N/A</v>
      </c>
      <c r="I155" s="3" t="str">
        <f>VLOOKUP(TRIM(C155),Table3[],2,FALSE)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5" s="30" t="s">
        <v>798</v>
      </c>
      <c r="N155" s="4"/>
      <c r="Q15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55" s="28" t="s">
        <v>788</v>
      </c>
    </row>
    <row r="156" spans="1:25" x14ac:dyDescent="0.35">
      <c r="A156" s="1" t="s">
        <v>15</v>
      </c>
      <c r="C156" s="10" t="s">
        <v>289</v>
      </c>
      <c r="D156" s="1" t="s">
        <v>617</v>
      </c>
      <c r="E156" s="3" t="str">
        <f t="shared" si="8"/>
        <v>กท -1016</v>
      </c>
      <c r="F156" s="3" t="str">
        <f>VLOOKUP(A156,Table4[],2,0)</f>
        <v>กรุงเทพมหานคร</v>
      </c>
      <c r="G156" s="3" t="e">
        <f>VLOOKUP(TRIM(B156),Table22[[รหัสหน่วย2]:[ตำบลที่ตั้งหน่วย]],2,0)</f>
        <v>#N/A</v>
      </c>
      <c r="H156" s="3" t="e">
        <f>VLOOKUP(TRIM(B156),Table22[[รหัสหน่วย2]:[ตำบลที่ตั้งหน่วย]],3,0)</f>
        <v>#N/A</v>
      </c>
      <c r="I156" s="3" t="str">
        <f>VLOOKUP(TRIM(C156),Table3[],2,FALSE)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6" s="29" t="s">
        <v>799</v>
      </c>
      <c r="L156" s="13">
        <v>2537</v>
      </c>
      <c r="N156" s="4"/>
      <c r="Q156" s="13">
        <f ca="1">IF(ISBLANK(Table5[[#This Row],[พ.ศ.ที่สร้างเสร็จ]]),"ไม่ระบุ",YEAR(TODAY())-Table5[[#This Row],[พ.ศ.ที่สร้างเสร็จ]]+543)</f>
        <v>28</v>
      </c>
      <c r="Y156" s="28" t="s">
        <v>788</v>
      </c>
    </row>
    <row r="157" spans="1:25" x14ac:dyDescent="0.35">
      <c r="A157" s="1" t="s">
        <v>15</v>
      </c>
      <c r="C157" s="10" t="s">
        <v>289</v>
      </c>
      <c r="D157" s="1" t="s">
        <v>306</v>
      </c>
      <c r="E157" s="3" t="str">
        <f t="shared" si="8"/>
        <v>กท -1006</v>
      </c>
      <c r="F157" s="3" t="str">
        <f>VLOOKUP(A157,Table4[],2,0)</f>
        <v>กรุงเทพมหานคร</v>
      </c>
      <c r="G157" s="3" t="e">
        <f>VLOOKUP(TRIM(B157),Table22[[รหัสหน่วย2]:[ตำบลที่ตั้งหน่วย]],2,0)</f>
        <v>#N/A</v>
      </c>
      <c r="H157" s="3" t="e">
        <f>VLOOKUP(TRIM(B157),Table22[[รหัสหน่วย2]:[ตำบลที่ตั้งหน่วย]],3,0)</f>
        <v>#N/A</v>
      </c>
      <c r="I157" s="3" t="str">
        <f>VLOOKUP(TRIM(C157),Table3[],2,FALSE)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7" s="25" t="s">
        <v>800</v>
      </c>
      <c r="L157" s="13">
        <v>2537</v>
      </c>
      <c r="N157" s="4"/>
      <c r="Q157" s="13">
        <f ca="1">IF(ISBLANK(Table5[[#This Row],[พ.ศ.ที่สร้างเสร็จ]]),"ไม่ระบุ",YEAR(TODAY())-Table5[[#This Row],[พ.ศ.ที่สร้างเสร็จ]]+543)</f>
        <v>28</v>
      </c>
      <c r="Y157" s="28" t="s">
        <v>788</v>
      </c>
    </row>
    <row r="158" spans="1:25" x14ac:dyDescent="0.35">
      <c r="A158" s="1" t="s">
        <v>15</v>
      </c>
      <c r="C158" s="10" t="s">
        <v>298</v>
      </c>
      <c r="D158" s="1" t="s">
        <v>296</v>
      </c>
      <c r="E158" s="3" t="str">
        <f t="shared" si="8"/>
        <v>กท -8005</v>
      </c>
      <c r="F158" s="3" t="str">
        <f>VLOOKUP(A158,Table4[],2,0)</f>
        <v>กรุงเทพมหานคร</v>
      </c>
      <c r="G158" s="3" t="e">
        <f>VLOOKUP(TRIM(B158),Table22[[รหัสหน่วย2]:[ตำบลที่ตั้งหน่วย]],2,0)</f>
        <v>#N/A</v>
      </c>
      <c r="H158" s="3" t="e">
        <f>VLOOKUP(TRIM(B158),Table22[[รหัสหน่วย2]:[ตำบลที่ตั้งหน่วย]],3,0)</f>
        <v>#N/A</v>
      </c>
      <c r="I158" s="3" t="str">
        <f>VLOOKUP(TRIM(C158),Table3[],2,FALSE)</f>
        <v>อาคารพักอาศัยของลูกจ้างและพลทหาร (BARRACKS)</v>
      </c>
      <c r="J158" s="30" t="s">
        <v>801</v>
      </c>
      <c r="L158" s="13">
        <v>2537</v>
      </c>
      <c r="N158" s="4"/>
      <c r="Q158" s="13">
        <f ca="1">IF(ISBLANK(Table5[[#This Row],[พ.ศ.ที่สร้างเสร็จ]]),"ไม่ระบุ",YEAR(TODAY())-Table5[[#This Row],[พ.ศ.ที่สร้างเสร็จ]]+543)</f>
        <v>28</v>
      </c>
      <c r="Y158" s="28" t="s">
        <v>788</v>
      </c>
    </row>
    <row r="159" spans="1:25" x14ac:dyDescent="0.35">
      <c r="A159" s="1" t="s">
        <v>15</v>
      </c>
      <c r="B159" s="1" t="s">
        <v>803</v>
      </c>
      <c r="C159" s="10" t="s">
        <v>289</v>
      </c>
      <c r="D159" s="1" t="s">
        <v>306</v>
      </c>
      <c r="E159" s="3" t="str">
        <f t="shared" si="8"/>
        <v>กท 2300-1006</v>
      </c>
      <c r="F159" s="3" t="str">
        <f>VLOOKUP(A159,Table4[],2,0)</f>
        <v>กรุงเทพมหานคร</v>
      </c>
      <c r="G159" s="3" t="str">
        <f>VLOOKUP(TRIM(B159),Table22[[รหัสหน่วย2]:[ตำบลที่ตั้งหน่วย]],2,0)</f>
        <v>ฐท.กท.</v>
      </c>
      <c r="H159" s="3" t="str">
        <f>VLOOKUP(TRIM(B159),Table22[[รหัสหน่วย2]:[ตำบลที่ตั้งหน่วย]],3,0)</f>
        <v>วังนันทอุทยาน</v>
      </c>
      <c r="I159" s="3" t="str">
        <f>VLOOKUP(TRIM(C159),Table3[],2,FALSE)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9" s="25" t="s">
        <v>802</v>
      </c>
      <c r="L159" s="13">
        <v>2522</v>
      </c>
      <c r="N159" s="4">
        <v>2070000</v>
      </c>
      <c r="Q159" s="13">
        <f ca="1">IF(ISBLANK(Table5[[#This Row],[พ.ศ.ที่สร้างเสร็จ]]),"ไม่ระบุ",YEAR(TODAY())-Table5[[#This Row],[พ.ศ.ที่สร้างเสร็จ]]+543)</f>
        <v>43</v>
      </c>
      <c r="Y159" s="28" t="s">
        <v>788</v>
      </c>
    </row>
    <row r="160" spans="1:25" x14ac:dyDescent="0.35">
      <c r="A160" s="1" t="s">
        <v>15</v>
      </c>
      <c r="B160" s="1" t="s">
        <v>803</v>
      </c>
      <c r="C160" s="10" t="s">
        <v>253</v>
      </c>
      <c r="D160" s="1" t="s">
        <v>304</v>
      </c>
      <c r="E160" s="3" t="str">
        <f t="shared" si="8"/>
        <v>กท 2300-3015</v>
      </c>
      <c r="F160" s="3" t="str">
        <f>VLOOKUP(A160,Table4[],2,0)</f>
        <v>กรุงเทพมหานคร</v>
      </c>
      <c r="G160" s="3" t="str">
        <f>VLOOKUP(TRIM(B160),Table22[[รหัสหน่วย2]:[ตำบลที่ตั้งหน่วย]],2,0)</f>
        <v>ฐท.กท.</v>
      </c>
      <c r="H160" s="3" t="str">
        <f>VLOOKUP(TRIM(B160),Table22[[รหัสหน่วย2]:[ตำบลที่ตั้งหน่วย]],3,0)</f>
        <v>วังนันทอุทยาน</v>
      </c>
      <c r="I160" s="3" t="str">
        <f>VLOOKUP(TRIM(C160),Table3[],2,FALSE)</f>
        <v>อาคารปฏิบัติการหรือส่วนสนับสนุนต่าง ๆ (SUPPORTING BUILDING)</v>
      </c>
      <c r="J160" s="25" t="s">
        <v>804</v>
      </c>
      <c r="L160" s="13">
        <v>2514</v>
      </c>
      <c r="N160" s="4">
        <v>2070000</v>
      </c>
      <c r="Q160" s="13">
        <f ca="1">IF(ISBLANK(Table5[[#This Row],[พ.ศ.ที่สร้างเสร็จ]]),"ไม่ระบุ",YEAR(TODAY())-Table5[[#This Row],[พ.ศ.ที่สร้างเสร็จ]]+543)</f>
        <v>51</v>
      </c>
      <c r="Y160" s="28" t="s">
        <v>788</v>
      </c>
    </row>
    <row r="161" spans="1:25" x14ac:dyDescent="0.35">
      <c r="A161" s="1" t="s">
        <v>15</v>
      </c>
      <c r="B161" s="1" t="s">
        <v>803</v>
      </c>
      <c r="C161" s="10" t="s">
        <v>253</v>
      </c>
      <c r="D161" s="1" t="s">
        <v>617</v>
      </c>
      <c r="E161" s="3" t="str">
        <f t="shared" si="8"/>
        <v>กท 2300-3016</v>
      </c>
      <c r="F161" s="3" t="str">
        <f>VLOOKUP(A161,Table4[],2,0)</f>
        <v>กรุงเทพมหานคร</v>
      </c>
      <c r="G161" s="3" t="str">
        <f>VLOOKUP(TRIM(B161),Table22[[รหัสหน่วย2]:[ตำบลที่ตั้งหน่วย]],2,0)</f>
        <v>ฐท.กท.</v>
      </c>
      <c r="H161" s="3" t="str">
        <f>VLOOKUP(TRIM(B161),Table22[[รหัสหน่วย2]:[ตำบลที่ตั้งหน่วย]],3,0)</f>
        <v>วังนันทอุทยาน</v>
      </c>
      <c r="I161" s="3" t="str">
        <f>VLOOKUP(TRIM(C161),Table3[],2,FALSE)</f>
        <v>อาคารปฏิบัติการหรือส่วนสนับสนุนต่าง ๆ (SUPPORTING BUILDING)</v>
      </c>
      <c r="J161" s="25" t="s">
        <v>805</v>
      </c>
      <c r="L161" s="13">
        <v>2512</v>
      </c>
      <c r="N161" s="4">
        <v>800000</v>
      </c>
      <c r="Q161" s="13">
        <f ca="1">IF(ISBLANK(Table5[[#This Row],[พ.ศ.ที่สร้างเสร็จ]]),"ไม่ระบุ",YEAR(TODAY())-Table5[[#This Row],[พ.ศ.ที่สร้างเสร็จ]]+543)</f>
        <v>53</v>
      </c>
      <c r="Y161" s="28" t="s">
        <v>788</v>
      </c>
    </row>
    <row r="162" spans="1:25" x14ac:dyDescent="0.35">
      <c r="A162" s="1" t="s">
        <v>15</v>
      </c>
      <c r="B162" s="1" t="s">
        <v>803</v>
      </c>
      <c r="C162" s="10" t="s">
        <v>253</v>
      </c>
      <c r="D162" s="1" t="s">
        <v>621</v>
      </c>
      <c r="E162" s="3" t="str">
        <f t="shared" si="8"/>
        <v>กท 2300-3017</v>
      </c>
      <c r="F162" s="3" t="str">
        <f>VLOOKUP(A162,Table4[],2,0)</f>
        <v>กรุงเทพมหานคร</v>
      </c>
      <c r="G162" s="3" t="str">
        <f>VLOOKUP(TRIM(B162),Table22[[รหัสหน่วย2]:[ตำบลที่ตั้งหน่วย]],2,0)</f>
        <v>ฐท.กท.</v>
      </c>
      <c r="H162" s="3" t="str">
        <f>VLOOKUP(TRIM(B162),Table22[[รหัสหน่วย2]:[ตำบลที่ตั้งหน่วย]],3,0)</f>
        <v>วังนันทอุทยาน</v>
      </c>
      <c r="I162" s="3" t="str">
        <f>VLOOKUP(TRIM(C162),Table3[],2,FALSE)</f>
        <v>อาคารปฏิบัติการหรือส่วนสนับสนุนต่าง ๆ (SUPPORTING BUILDING)</v>
      </c>
      <c r="J162" s="25" t="s">
        <v>802</v>
      </c>
      <c r="L162" s="13">
        <v>2532</v>
      </c>
      <c r="N162" s="4">
        <v>23444000</v>
      </c>
      <c r="Q162" s="13">
        <f ca="1">IF(ISBLANK(Table5[[#This Row],[พ.ศ.ที่สร้างเสร็จ]]),"ไม่ระบุ",YEAR(TODAY())-Table5[[#This Row],[พ.ศ.ที่สร้างเสร็จ]]+543)</f>
        <v>33</v>
      </c>
      <c r="Y162" s="28" t="s">
        <v>788</v>
      </c>
    </row>
    <row r="163" spans="1:25" x14ac:dyDescent="0.35">
      <c r="A163" s="1" t="s">
        <v>15</v>
      </c>
      <c r="B163" s="1" t="s">
        <v>803</v>
      </c>
      <c r="C163" s="10" t="s">
        <v>298</v>
      </c>
      <c r="D163" s="1" t="s">
        <v>281</v>
      </c>
      <c r="E163" s="3" t="str">
        <f t="shared" si="8"/>
        <v>กท 2300-8001</v>
      </c>
      <c r="F163" s="3" t="str">
        <f>VLOOKUP(A163,Table4[],2,0)</f>
        <v>กรุงเทพมหานคร</v>
      </c>
      <c r="G163" s="3" t="str">
        <f>VLOOKUP(TRIM(B163),Table22[[รหัสหน่วย2]:[ตำบลที่ตั้งหน่วย]],2,0)</f>
        <v>ฐท.กท.</v>
      </c>
      <c r="H163" s="3" t="str">
        <f>VLOOKUP(TRIM(B163),Table22[[รหัสหน่วย2]:[ตำบลที่ตั้งหน่วย]],3,0)</f>
        <v>วังนันทอุทยาน</v>
      </c>
      <c r="I163" s="3" t="str">
        <f>VLOOKUP(TRIM(C163),Table3[],2,FALSE)</f>
        <v>อาคารพักอาศัยของลูกจ้างและพลทหาร (BARRACKS)</v>
      </c>
      <c r="J163" s="25" t="s">
        <v>802</v>
      </c>
      <c r="L163" s="13">
        <v>2541</v>
      </c>
      <c r="N163" s="4">
        <v>15268316</v>
      </c>
      <c r="Q163" s="13">
        <f ca="1">IF(ISBLANK(Table5[[#This Row],[พ.ศ.ที่สร้างเสร็จ]]),"ไม่ระบุ",YEAR(TODAY())-Table5[[#This Row],[พ.ศ.ที่สร้างเสร็จ]]+543)</f>
        <v>24</v>
      </c>
      <c r="Y163" s="28" t="s">
        <v>788</v>
      </c>
    </row>
    <row r="164" spans="1:25" x14ac:dyDescent="0.35">
      <c r="A164" s="1" t="s">
        <v>15</v>
      </c>
      <c r="B164" s="1" t="s">
        <v>803</v>
      </c>
      <c r="C164" s="10" t="s">
        <v>298</v>
      </c>
      <c r="D164" s="1" t="s">
        <v>283</v>
      </c>
      <c r="E164" s="3" t="str">
        <f t="shared" si="8"/>
        <v>กท 2300-8002</v>
      </c>
      <c r="F164" s="3" t="str">
        <f>VLOOKUP(A164,Table4[],2,0)</f>
        <v>กรุงเทพมหานคร</v>
      </c>
      <c r="G164" s="3" t="str">
        <f>VLOOKUP(TRIM(B164),Table22[[รหัสหน่วย2]:[ตำบลที่ตั้งหน่วย]],2,0)</f>
        <v>ฐท.กท.</v>
      </c>
      <c r="H164" s="3" t="str">
        <f>VLOOKUP(TRIM(B164),Table22[[รหัสหน่วย2]:[ตำบลที่ตั้งหน่วย]],3,0)</f>
        <v>วังนันทอุทยาน</v>
      </c>
      <c r="I164" s="3" t="str">
        <f>VLOOKUP(TRIM(C164),Table3[],2,FALSE)</f>
        <v>อาคารพักอาศัยของลูกจ้างและพลทหาร (BARRACKS)</v>
      </c>
      <c r="J164" s="25" t="s">
        <v>806</v>
      </c>
      <c r="L164" s="13">
        <v>2553</v>
      </c>
      <c r="N164" s="4">
        <v>6779972</v>
      </c>
      <c r="Q164" s="13">
        <f ca="1">IF(ISBLANK(Table5[[#This Row],[พ.ศ.ที่สร้างเสร็จ]]),"ไม่ระบุ",YEAR(TODAY())-Table5[[#This Row],[พ.ศ.ที่สร้างเสร็จ]]+543)</f>
        <v>12</v>
      </c>
      <c r="Y164" s="28" t="s">
        <v>788</v>
      </c>
    </row>
    <row r="165" spans="1:25" x14ac:dyDescent="0.35">
      <c r="A165" s="1" t="s">
        <v>15</v>
      </c>
      <c r="B165" s="1" t="s">
        <v>803</v>
      </c>
      <c r="C165" s="10" t="s">
        <v>289</v>
      </c>
      <c r="D165" s="1" t="s">
        <v>692</v>
      </c>
      <c r="E165" s="3" t="str">
        <f t="shared" ref="E165:E175" si="9">A165&amp;" "&amp;B165&amp;"-"&amp;C165&amp;D165</f>
        <v>กท 2300-1000</v>
      </c>
      <c r="F165" s="3" t="str">
        <f>VLOOKUP(A165,Table4[],2,0)</f>
        <v>กรุงเทพมหานคร</v>
      </c>
      <c r="G165" s="3" t="str">
        <f>VLOOKUP(TRIM(B165),Table22[[รหัสหน่วย2]:[ตำบลที่ตั้งหน่วย]],2,0)</f>
        <v>ฐท.กท.</v>
      </c>
      <c r="H165" s="3" t="str">
        <f>VLOOKUP(TRIM(B165),Table22[[รหัสหน่วย2]:[ตำบลที่ตั้งหน่วย]],3,0)</f>
        <v>วังนันทอุทยาน</v>
      </c>
      <c r="I165" s="3" t="str">
        <f>VLOOKUP(TRIM(C165),Table3[],2,FALSE)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65" s="25" t="s">
        <v>807</v>
      </c>
      <c r="N165" s="4"/>
      <c r="Q16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165" s="1" t="s">
        <v>809</v>
      </c>
      <c r="Y165" s="28" t="s">
        <v>788</v>
      </c>
    </row>
    <row r="166" spans="1:25" x14ac:dyDescent="0.35">
      <c r="A166" s="1" t="s">
        <v>15</v>
      </c>
      <c r="B166" s="1" t="s">
        <v>803</v>
      </c>
      <c r="E166" s="3" t="str">
        <f t="shared" si="9"/>
        <v>กท 2300-</v>
      </c>
      <c r="F166" s="3" t="str">
        <f>VLOOKUP(A166,Table4[],2,0)</f>
        <v>กรุงเทพมหานคร</v>
      </c>
      <c r="G166" s="3" t="str">
        <f>VLOOKUP(TRIM(B166),Table22[[รหัสหน่วย2]:[ตำบลที่ตั้งหน่วย]],2,0)</f>
        <v>ฐท.กท.</v>
      </c>
      <c r="H166" s="3" t="str">
        <f>VLOOKUP(TRIM(B166),Table22[[รหัสหน่วย2]:[ตำบลที่ตั้งหน่วย]],3,0)</f>
        <v>วังนันทอุทยาน</v>
      </c>
      <c r="I166" s="3" t="e">
        <f>VLOOKUP(TRIM(C166),Table3[],2,FALSE)</f>
        <v>#N/A</v>
      </c>
      <c r="J166" s="25" t="s">
        <v>808</v>
      </c>
      <c r="L166" s="13">
        <v>2552</v>
      </c>
      <c r="M166" s="1" t="s">
        <v>813</v>
      </c>
      <c r="N166" s="4">
        <v>36100000</v>
      </c>
      <c r="Q166" s="13">
        <f ca="1">IF(ISBLANK(Table5[[#This Row],[พ.ศ.ที่สร้างเสร็จ]]),"ไม่ระบุ",YEAR(TODAY())-Table5[[#This Row],[พ.ศ.ที่สร้างเสร็จ]]+543)</f>
        <v>13</v>
      </c>
      <c r="Y166" s="28" t="s">
        <v>788</v>
      </c>
    </row>
    <row r="167" spans="1:25" x14ac:dyDescent="0.35">
      <c r="E167" s="3" t="str">
        <f t="shared" si="9"/>
        <v xml:space="preserve"> -</v>
      </c>
      <c r="F167" s="3" t="e">
        <f>VLOOKUP(A167,Table4[],2,0)</f>
        <v>#N/A</v>
      </c>
      <c r="G167" s="3" t="e">
        <f>VLOOKUP(TRIM(B167),Table22[[รหัสหน่วย2]:[ตำบลที่ตั้งหน่วย]],2,0)</f>
        <v>#N/A</v>
      </c>
      <c r="H167" s="3" t="e">
        <f>VLOOKUP(TRIM(B167),Table22[[รหัสหน่วย2]:[ตำบลที่ตั้งหน่วย]],3,0)</f>
        <v>#N/A</v>
      </c>
      <c r="I167" s="3" t="e">
        <f>VLOOKUP(TRIM(C167),Table3[],2,FALSE)</f>
        <v>#N/A</v>
      </c>
      <c r="J167" s="25" t="s">
        <v>811</v>
      </c>
      <c r="K167" s="1" t="s">
        <v>812</v>
      </c>
      <c r="L167" s="13">
        <v>2514</v>
      </c>
      <c r="N167" s="4">
        <v>1295000</v>
      </c>
      <c r="Q167" s="13">
        <f ca="1">IF(ISBLANK(Table5[[#This Row],[พ.ศ.ที่สร้างเสร็จ]]),"ไม่ระบุ",YEAR(TODAY())-Table5[[#This Row],[พ.ศ.ที่สร้างเสร็จ]]+543)</f>
        <v>51</v>
      </c>
      <c r="Y167" s="28"/>
    </row>
    <row r="168" spans="1:25" x14ac:dyDescent="0.35">
      <c r="A168" s="1" t="s">
        <v>15</v>
      </c>
      <c r="E168" s="3" t="str">
        <f t="shared" si="9"/>
        <v>กท -</v>
      </c>
      <c r="F168" s="3" t="str">
        <f>VLOOKUP(A168,Table4[],2,0)</f>
        <v>กรุงเทพมหานคร</v>
      </c>
      <c r="G168" s="3" t="e">
        <f>VLOOKUP(TRIM(B168),Table22[[รหัสหน่วย2]:[ตำบลที่ตั้งหน่วย]],2,0)</f>
        <v>#N/A</v>
      </c>
      <c r="H168" s="3" t="e">
        <f>VLOOKUP(TRIM(B168),Table22[[รหัสหน่วย2]:[ตำบลที่ตั้งหน่วย]],3,0)</f>
        <v>#N/A</v>
      </c>
      <c r="I168" s="3" t="e">
        <f>VLOOKUP(TRIM(C168),Table3[],2,FALSE)</f>
        <v>#N/A</v>
      </c>
      <c r="J168" s="25" t="s">
        <v>810</v>
      </c>
      <c r="K168" s="1" t="s">
        <v>814</v>
      </c>
      <c r="L168" s="13">
        <v>2529</v>
      </c>
      <c r="M168" s="1" t="s">
        <v>815</v>
      </c>
      <c r="N168" s="4">
        <v>11279984</v>
      </c>
      <c r="Q168" s="13">
        <f ca="1">IF(ISBLANK(Table5[[#This Row],[พ.ศ.ที่สร้างเสร็จ]]),"ไม่ระบุ",YEAR(TODAY())-Table5[[#This Row],[พ.ศ.ที่สร้างเสร็จ]]+543)</f>
        <v>36</v>
      </c>
    </row>
    <row r="169" spans="1:25" x14ac:dyDescent="0.35">
      <c r="E169" s="3" t="str">
        <f t="shared" si="9"/>
        <v xml:space="preserve"> -</v>
      </c>
      <c r="F169" s="3" t="e">
        <f>VLOOKUP(A169,Table4[],2,0)</f>
        <v>#N/A</v>
      </c>
      <c r="G169" s="3" t="e">
        <f>VLOOKUP(TRIM(B169),Table22[[รหัสหน่วย2]:[ตำบลที่ตั้งหน่วย]],2,0)</f>
        <v>#N/A</v>
      </c>
      <c r="H169" s="3" t="e">
        <f>VLOOKUP(TRIM(B169),Table22[[รหัสหน่วย2]:[ตำบลที่ตั้งหน่วย]],3,0)</f>
        <v>#N/A</v>
      </c>
      <c r="I169" s="3" t="e">
        <f>VLOOKUP(TRIM(C169),Table3[],2,FALSE)</f>
        <v>#N/A</v>
      </c>
      <c r="J169" s="25" t="s">
        <v>816</v>
      </c>
      <c r="K169" s="1" t="s">
        <v>817</v>
      </c>
      <c r="L169" s="13">
        <v>2509</v>
      </c>
      <c r="M169" s="1" t="s">
        <v>819</v>
      </c>
      <c r="N169" s="4">
        <v>1440000</v>
      </c>
      <c r="O169" s="34" t="s">
        <v>818</v>
      </c>
      <c r="Q169" s="13">
        <f ca="1">IF(ISBLANK(Table5[[#This Row],[พ.ศ.ที่สร้างเสร็จ]]),"ไม่ระบุ",YEAR(TODAY())-Table5[[#This Row],[พ.ศ.ที่สร้างเสร็จ]]+543)</f>
        <v>56</v>
      </c>
    </row>
    <row r="170" spans="1:25" x14ac:dyDescent="0.35">
      <c r="E170" s="3" t="str">
        <f t="shared" si="9"/>
        <v xml:space="preserve"> -</v>
      </c>
      <c r="F170" s="3" t="e">
        <f>VLOOKUP(A170,Table4[],2,0)</f>
        <v>#N/A</v>
      </c>
      <c r="G170" s="3" t="e">
        <f>VLOOKUP(TRIM(B170),Table22[[รหัสหน่วย2]:[ตำบลที่ตั้งหน่วย]],2,0)</f>
        <v>#N/A</v>
      </c>
      <c r="H170" s="3" t="e">
        <f>VLOOKUP(TRIM(B170),Table22[[รหัสหน่วย2]:[ตำบลที่ตั้งหน่วย]],3,0)</f>
        <v>#N/A</v>
      </c>
      <c r="I170" s="3" t="e">
        <f>VLOOKUP(TRIM(C170),Table3[],2,FALSE)</f>
        <v>#N/A</v>
      </c>
      <c r="J170" s="25" t="s">
        <v>820</v>
      </c>
      <c r="K170" s="1" t="s">
        <v>821</v>
      </c>
      <c r="N170" s="4"/>
      <c r="O170" s="34" t="s">
        <v>822</v>
      </c>
      <c r="Q17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171" spans="1:25" x14ac:dyDescent="0.35">
      <c r="E171" s="3" t="str">
        <f t="shared" si="9"/>
        <v xml:space="preserve"> -</v>
      </c>
      <c r="F171" s="3" t="e">
        <f>VLOOKUP(A171,Table4[],2,0)</f>
        <v>#N/A</v>
      </c>
      <c r="G171" s="3" t="e">
        <f>VLOOKUP(TRIM(B171),Table22[[รหัสหน่วย2]:[ตำบลที่ตั้งหน่วย]],2,0)</f>
        <v>#N/A</v>
      </c>
      <c r="H171" s="3" t="e">
        <f>VLOOKUP(TRIM(B171),Table22[[รหัสหน่วย2]:[ตำบลที่ตั้งหน่วย]],3,0)</f>
        <v>#N/A</v>
      </c>
      <c r="I171" s="3" t="e">
        <f>VLOOKUP(TRIM(C171),Table3[],2,FALSE)</f>
        <v>#N/A</v>
      </c>
      <c r="J171" s="25" t="s">
        <v>823</v>
      </c>
      <c r="K171" s="1" t="s">
        <v>825</v>
      </c>
      <c r="N171" s="4"/>
      <c r="O171" s="34" t="s">
        <v>824</v>
      </c>
      <c r="Q17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172" spans="1:25" x14ac:dyDescent="0.35">
      <c r="E172" s="3" t="str">
        <f t="shared" si="9"/>
        <v xml:space="preserve"> -</v>
      </c>
      <c r="F172" s="3" t="e">
        <f>VLOOKUP(A172,Table4[],2,0)</f>
        <v>#N/A</v>
      </c>
      <c r="G172" s="3" t="e">
        <f>VLOOKUP(TRIM(B172),Table22[[รหัสหน่วย2]:[ตำบลที่ตั้งหน่วย]],2,0)</f>
        <v>#N/A</v>
      </c>
      <c r="H172" s="3" t="e">
        <f>VLOOKUP(TRIM(B172),Table22[[รหัสหน่วย2]:[ตำบลที่ตั้งหน่วย]],3,0)</f>
        <v>#N/A</v>
      </c>
      <c r="I172" s="3" t="e">
        <f>VLOOKUP(TRIM(C172),Table3[],2,FALSE)</f>
        <v>#N/A</v>
      </c>
      <c r="J172" s="25" t="s">
        <v>826</v>
      </c>
      <c r="K172" s="1" t="s">
        <v>827</v>
      </c>
      <c r="L172" s="13">
        <v>2545</v>
      </c>
      <c r="N172" s="4"/>
      <c r="Q172" s="13">
        <f ca="1">IF(ISBLANK(Table5[[#This Row],[พ.ศ.ที่สร้างเสร็จ]]),"ไม่ระบุ",YEAR(TODAY())-Table5[[#This Row],[พ.ศ.ที่สร้างเสร็จ]]+543)</f>
        <v>20</v>
      </c>
    </row>
    <row r="173" spans="1:25" x14ac:dyDescent="0.35">
      <c r="E173" s="3" t="str">
        <f t="shared" si="9"/>
        <v xml:space="preserve"> -</v>
      </c>
      <c r="F173" s="3" t="e">
        <f>VLOOKUP(A173,Table4[],2,0)</f>
        <v>#N/A</v>
      </c>
      <c r="G173" s="3" t="e">
        <f>VLOOKUP(TRIM(B173),Table22[[รหัสหน่วย2]:[ตำบลที่ตั้งหน่วย]],2,0)</f>
        <v>#N/A</v>
      </c>
      <c r="H173" s="3" t="e">
        <f>VLOOKUP(TRIM(B173),Table22[[รหัสหน่วย2]:[ตำบลที่ตั้งหน่วย]],3,0)</f>
        <v>#N/A</v>
      </c>
      <c r="I173" s="3" t="e">
        <f>VLOOKUP(TRIM(C173),Table3[],2,FALSE)</f>
        <v>#N/A</v>
      </c>
      <c r="J173" s="25" t="s">
        <v>828</v>
      </c>
      <c r="K173" s="1" t="s">
        <v>814</v>
      </c>
      <c r="L173" s="13">
        <v>2560</v>
      </c>
      <c r="M173" s="1" t="s">
        <v>829</v>
      </c>
      <c r="N173" s="4">
        <v>28999900</v>
      </c>
      <c r="Q173" s="13">
        <f ca="1">IF(ISBLANK(Table5[[#This Row],[พ.ศ.ที่สร้างเสร็จ]]),"ไม่ระบุ",YEAR(TODAY())-Table5[[#This Row],[พ.ศ.ที่สร้างเสร็จ]]+543)</f>
        <v>5</v>
      </c>
    </row>
    <row r="174" spans="1:25" x14ac:dyDescent="0.35">
      <c r="A174" s="1" t="s">
        <v>15</v>
      </c>
      <c r="B174" s="1" t="s">
        <v>830</v>
      </c>
      <c r="C174" s="10" t="s">
        <v>274</v>
      </c>
      <c r="D174" s="1" t="s">
        <v>831</v>
      </c>
      <c r="E174" s="3" t="str">
        <f t="shared" si="9"/>
        <v xml:space="preserve">กท 5210-6---- </v>
      </c>
      <c r="F174" s="3" t="str">
        <f>VLOOKUP(A174,Table4[],2,0)</f>
        <v>กรุงเทพมหานคร</v>
      </c>
      <c r="G174" s="3" t="str">
        <f>VLOOKUP(TRIM(B174),Table22[[รหัสหน่วย2]:[ตำบลที่ตั้งหน่วย]],2,0)</f>
        <v>อาคารพักส่วนกลางทุ่งมหาเมฆ</v>
      </c>
      <c r="H174" s="3" t="str">
        <f>VLOOKUP(TRIM(B174),Table22[[รหัสหน่วย2]:[ตำบลที่ตั้งหน่วย]],3,0)</f>
        <v>ทุ่งมหาเมฆ</v>
      </c>
      <c r="I174" s="3" t="str">
        <f>VLOOKUP(TRIM(C174),Table3[],2,FALSE)</f>
        <v>อาคารพักอาศัยระดับสัญญาบัตร (OFFICER QUARTERS)</v>
      </c>
      <c r="J174" s="25" t="s">
        <v>833</v>
      </c>
      <c r="K174" s="1" t="s">
        <v>832</v>
      </c>
      <c r="L174" s="13">
        <v>2519</v>
      </c>
      <c r="M174" s="1" t="s">
        <v>853</v>
      </c>
      <c r="N174" s="4">
        <v>20905284</v>
      </c>
      <c r="O174" s="21">
        <v>40</v>
      </c>
      <c r="Q174" s="13">
        <f ca="1">IF(ISBLANK(Table5[[#This Row],[พ.ศ.ที่สร้างเสร็จ]]),"ไม่ระบุ",YEAR(TODAY())-Table5[[#This Row],[พ.ศ.ที่สร้างเสร็จ]]+543)</f>
        <v>46</v>
      </c>
      <c r="X174" s="1" t="s">
        <v>862</v>
      </c>
    </row>
    <row r="175" spans="1:25" x14ac:dyDescent="0.35">
      <c r="A175" s="1" t="s">
        <v>15</v>
      </c>
      <c r="B175" s="1" t="s">
        <v>830</v>
      </c>
      <c r="C175" s="10" t="s">
        <v>274</v>
      </c>
      <c r="D175" s="1" t="s">
        <v>831</v>
      </c>
      <c r="E175" s="3" t="str">
        <f t="shared" si="9"/>
        <v xml:space="preserve">กท 5210-6---- </v>
      </c>
      <c r="F175" s="3" t="str">
        <f>VLOOKUP(A175,Table4[],2,0)</f>
        <v>กรุงเทพมหานคร</v>
      </c>
      <c r="G175" s="3" t="str">
        <f>VLOOKUP(TRIM(B175),Table22[[รหัสหน่วย2]:[ตำบลที่ตั้งหน่วย]],2,0)</f>
        <v>อาคารพักส่วนกลางทุ่งมหาเมฆ</v>
      </c>
      <c r="H175" s="3" t="str">
        <f>VLOOKUP(TRIM(B175),Table22[[รหัสหน่วย2]:[ตำบลที่ตั้งหน่วย]],3,0)</f>
        <v>ทุ่งมหาเมฆ</v>
      </c>
      <c r="I175" s="3" t="str">
        <f>VLOOKUP(TRIM(C175),Table3[],2,FALSE)</f>
        <v>อาคารพักอาศัยระดับสัญญาบัตร (OFFICER QUARTERS)</v>
      </c>
      <c r="J175" s="25" t="s">
        <v>834</v>
      </c>
      <c r="K175" s="1" t="s">
        <v>832</v>
      </c>
      <c r="L175" s="13">
        <v>2519</v>
      </c>
      <c r="M175" s="1" t="s">
        <v>853</v>
      </c>
      <c r="N175" s="4">
        <v>20905284</v>
      </c>
      <c r="O175" s="21">
        <v>40</v>
      </c>
      <c r="Q175" s="13">
        <f ca="1">IF(ISBLANK(Table5[[#This Row],[พ.ศ.ที่สร้างเสร็จ]]),"ไม่ระบุ",YEAR(TODAY())-Table5[[#This Row],[พ.ศ.ที่สร้างเสร็จ]]+543)</f>
        <v>46</v>
      </c>
      <c r="X175" s="1" t="s">
        <v>862</v>
      </c>
    </row>
    <row r="176" spans="1:25" x14ac:dyDescent="0.35">
      <c r="A176" s="1" t="s">
        <v>15</v>
      </c>
      <c r="B176" s="1" t="s">
        <v>830</v>
      </c>
      <c r="C176" s="10" t="s">
        <v>274</v>
      </c>
      <c r="D176" s="1" t="s">
        <v>831</v>
      </c>
      <c r="E176" s="3" t="str">
        <f t="shared" ref="E176:E179" si="10">A176&amp;" "&amp;B176&amp;"-"&amp;C176&amp;D176</f>
        <v xml:space="preserve">กท 5210-6---- </v>
      </c>
      <c r="F176" s="3" t="str">
        <f>VLOOKUP(A176,Table4[],2,0)</f>
        <v>กรุงเทพมหานคร</v>
      </c>
      <c r="G176" s="3" t="str">
        <f>VLOOKUP(TRIM(B176),Table22[[รหัสหน่วย2]:[ตำบลที่ตั้งหน่วย]],2,0)</f>
        <v>อาคารพักส่วนกลางทุ่งมหาเมฆ</v>
      </c>
      <c r="H176" s="3" t="str">
        <f>VLOOKUP(TRIM(B176),Table22[[รหัสหน่วย2]:[ตำบลที่ตั้งหน่วย]],3,0)</f>
        <v>ทุ่งมหาเมฆ</v>
      </c>
      <c r="I176" s="3" t="str">
        <f>VLOOKUP(TRIM(C176),Table3[],2,FALSE)</f>
        <v>อาคารพักอาศัยระดับสัญญาบัตร (OFFICER QUARTERS)</v>
      </c>
      <c r="J176" s="25" t="s">
        <v>835</v>
      </c>
      <c r="K176" s="1" t="s">
        <v>832</v>
      </c>
      <c r="L176" s="13">
        <v>2520</v>
      </c>
      <c r="M176" s="1" t="s">
        <v>855</v>
      </c>
      <c r="N176" s="4">
        <v>9236510</v>
      </c>
      <c r="O176" s="21">
        <v>40</v>
      </c>
      <c r="Q176" s="13">
        <f ca="1">IF(ISBLANK(Table5[[#This Row],[พ.ศ.ที่สร้างเสร็จ]]),"ไม่ระบุ",YEAR(TODAY())-Table5[[#This Row],[พ.ศ.ที่สร้างเสร็จ]]+543)</f>
        <v>45</v>
      </c>
      <c r="X176" s="1" t="s">
        <v>862</v>
      </c>
    </row>
    <row r="177" spans="1:24" x14ac:dyDescent="0.35">
      <c r="A177" s="1" t="s">
        <v>15</v>
      </c>
      <c r="B177" s="1" t="s">
        <v>830</v>
      </c>
      <c r="C177" s="10" t="s">
        <v>274</v>
      </c>
      <c r="D177" s="1" t="s">
        <v>831</v>
      </c>
      <c r="E177" s="3" t="str">
        <f t="shared" si="10"/>
        <v xml:space="preserve">กท 5210-6---- </v>
      </c>
      <c r="F177" s="3" t="str">
        <f>VLOOKUP(A177,Table4[],2,0)</f>
        <v>กรุงเทพมหานคร</v>
      </c>
      <c r="G177" s="3" t="str">
        <f>VLOOKUP(TRIM(B177),Table22[[รหัสหน่วย2]:[ตำบลที่ตั้งหน่วย]],2,0)</f>
        <v>อาคารพักส่วนกลางทุ่งมหาเมฆ</v>
      </c>
      <c r="H177" s="3" t="str">
        <f>VLOOKUP(TRIM(B177),Table22[[รหัสหน่วย2]:[ตำบลที่ตั้งหน่วย]],3,0)</f>
        <v>ทุ่งมหาเมฆ</v>
      </c>
      <c r="I177" s="3" t="str">
        <f>VLOOKUP(TRIM(C177),Table3[],2,FALSE)</f>
        <v>อาคารพักอาศัยระดับสัญญาบัตร (OFFICER QUARTERS)</v>
      </c>
      <c r="J177" s="25" t="s">
        <v>836</v>
      </c>
      <c r="K177" s="1" t="s">
        <v>832</v>
      </c>
      <c r="L177" s="13">
        <v>2521</v>
      </c>
      <c r="M177" s="1" t="s">
        <v>856</v>
      </c>
      <c r="N177" s="4">
        <v>9780000</v>
      </c>
      <c r="O177" s="21">
        <v>40</v>
      </c>
      <c r="Q177" s="13">
        <f ca="1">IF(ISBLANK(Table5[[#This Row],[พ.ศ.ที่สร้างเสร็จ]]),"ไม่ระบุ",YEAR(TODAY())-Table5[[#This Row],[พ.ศ.ที่สร้างเสร็จ]]+543)</f>
        <v>44</v>
      </c>
      <c r="X177" s="1" t="s">
        <v>862</v>
      </c>
    </row>
    <row r="178" spans="1:24" x14ac:dyDescent="0.35">
      <c r="A178" s="1" t="s">
        <v>15</v>
      </c>
      <c r="B178" s="1" t="s">
        <v>830</v>
      </c>
      <c r="C178" s="10" t="s">
        <v>274</v>
      </c>
      <c r="D178" s="1" t="s">
        <v>831</v>
      </c>
      <c r="E178" s="3" t="str">
        <f t="shared" si="10"/>
        <v xml:space="preserve">กท 5210-6---- </v>
      </c>
      <c r="F178" s="3" t="str">
        <f>VLOOKUP(A178,Table4[],2,0)</f>
        <v>กรุงเทพมหานคร</v>
      </c>
      <c r="G178" s="3" t="str">
        <f>VLOOKUP(TRIM(B178),Table22[[รหัสหน่วย2]:[ตำบลที่ตั้งหน่วย]],2,0)</f>
        <v>อาคารพักส่วนกลางทุ่งมหาเมฆ</v>
      </c>
      <c r="H178" s="3" t="str">
        <f>VLOOKUP(TRIM(B178),Table22[[รหัสหน่วย2]:[ตำบลที่ตั้งหน่วย]],3,0)</f>
        <v>ทุ่งมหาเมฆ</v>
      </c>
      <c r="I178" s="3" t="str">
        <f>VLOOKUP(TRIM(C178),Table3[],2,FALSE)</f>
        <v>อาคารพักอาศัยระดับสัญญาบัตร (OFFICER QUARTERS)</v>
      </c>
      <c r="J178" s="25" t="s">
        <v>837</v>
      </c>
      <c r="K178" s="1" t="s">
        <v>832</v>
      </c>
      <c r="L178" s="13">
        <v>2527</v>
      </c>
      <c r="M178" s="1" t="s">
        <v>854</v>
      </c>
      <c r="N178" s="4">
        <v>64080000</v>
      </c>
      <c r="O178" s="21">
        <v>40</v>
      </c>
      <c r="Q178" s="13">
        <f ca="1">IF(ISBLANK(Table5[[#This Row],[พ.ศ.ที่สร้างเสร็จ]]),"ไม่ระบุ",YEAR(TODAY())-Table5[[#This Row],[พ.ศ.ที่สร้างเสร็จ]]+543)</f>
        <v>38</v>
      </c>
      <c r="X178" s="1" t="s">
        <v>862</v>
      </c>
    </row>
    <row r="179" spans="1:24" x14ac:dyDescent="0.35">
      <c r="A179" s="1" t="s">
        <v>15</v>
      </c>
      <c r="B179" s="1" t="s">
        <v>830</v>
      </c>
      <c r="C179" s="10" t="s">
        <v>274</v>
      </c>
      <c r="D179" s="1" t="s">
        <v>831</v>
      </c>
      <c r="E179" s="3" t="str">
        <f t="shared" si="10"/>
        <v xml:space="preserve">กท 5210-6---- </v>
      </c>
      <c r="F179" s="3" t="str">
        <f>VLOOKUP(A179,Table4[],2,0)</f>
        <v>กรุงเทพมหานคร</v>
      </c>
      <c r="G179" s="3" t="str">
        <f>VLOOKUP(TRIM(B179),Table22[[รหัสหน่วย2]:[ตำบลที่ตั้งหน่วย]],2,0)</f>
        <v>อาคารพักส่วนกลางทุ่งมหาเมฆ</v>
      </c>
      <c r="H179" s="3" t="str">
        <f>VLOOKUP(TRIM(B179),Table22[[รหัสหน่วย2]:[ตำบลที่ตั้งหน่วย]],3,0)</f>
        <v>ทุ่งมหาเมฆ</v>
      </c>
      <c r="I179" s="3" t="str">
        <f>VLOOKUP(TRIM(C179),Table3[],2,FALSE)</f>
        <v>อาคารพักอาศัยระดับสัญญาบัตร (OFFICER QUARTERS)</v>
      </c>
      <c r="J179" s="25" t="s">
        <v>838</v>
      </c>
      <c r="K179" s="1" t="s">
        <v>832</v>
      </c>
      <c r="L179" s="13">
        <v>2527</v>
      </c>
      <c r="M179" s="1" t="s">
        <v>859</v>
      </c>
      <c r="N179" s="4">
        <v>64080000</v>
      </c>
      <c r="O179" s="21">
        <v>40</v>
      </c>
      <c r="Q179" s="13">
        <f ca="1">IF(ISBLANK(Table5[[#This Row],[พ.ศ.ที่สร้างเสร็จ]]),"ไม่ระบุ",YEAR(TODAY())-Table5[[#This Row],[พ.ศ.ที่สร้างเสร็จ]]+543)</f>
        <v>38</v>
      </c>
      <c r="X179" s="1" t="s">
        <v>862</v>
      </c>
    </row>
    <row r="180" spans="1:24" x14ac:dyDescent="0.35">
      <c r="A180" s="1" t="s">
        <v>15</v>
      </c>
      <c r="B180" s="1" t="s">
        <v>830</v>
      </c>
      <c r="C180" s="10" t="s">
        <v>274</v>
      </c>
      <c r="D180" s="1" t="s">
        <v>831</v>
      </c>
      <c r="E180" s="3" t="str">
        <f t="shared" ref="E180" si="11">A180&amp;" "&amp;B180&amp;"-"&amp;C180&amp;D180</f>
        <v xml:space="preserve">กท 5210-6---- </v>
      </c>
      <c r="F180" s="3" t="str">
        <f>VLOOKUP(A180,Table4[],2,0)</f>
        <v>กรุงเทพมหานคร</v>
      </c>
      <c r="G180" s="3" t="str">
        <f>VLOOKUP(TRIM(B180),Table22[[รหัสหน่วย2]:[ตำบลที่ตั้งหน่วย]],2,0)</f>
        <v>อาคารพักส่วนกลางทุ่งมหาเมฆ</v>
      </c>
      <c r="H180" s="3" t="str">
        <f>VLOOKUP(TRIM(B180),Table22[[รหัสหน่วย2]:[ตำบลที่ตั้งหน่วย]],3,0)</f>
        <v>ทุ่งมหาเมฆ</v>
      </c>
      <c r="I180" s="3" t="str">
        <f>VLOOKUP(TRIM(C180),Table3[],2,FALSE)</f>
        <v>อาคารพักอาศัยระดับสัญญาบัตร (OFFICER QUARTERS)</v>
      </c>
      <c r="J180" s="25" t="s">
        <v>839</v>
      </c>
      <c r="K180" s="1" t="s">
        <v>832</v>
      </c>
      <c r="L180" s="13">
        <v>2519</v>
      </c>
      <c r="M180" s="1" t="s">
        <v>859</v>
      </c>
      <c r="N180" s="4">
        <v>14520000</v>
      </c>
      <c r="O180" s="21">
        <v>56</v>
      </c>
      <c r="Q180" s="13">
        <f ca="1">IF(ISBLANK(Table5[[#This Row],[พ.ศ.ที่สร้างเสร็จ]]),"ไม่ระบุ",YEAR(TODAY())-Table5[[#This Row],[พ.ศ.ที่สร้างเสร็จ]]+543)</f>
        <v>46</v>
      </c>
      <c r="X180" s="1" t="s">
        <v>862</v>
      </c>
    </row>
    <row r="181" spans="1:24" x14ac:dyDescent="0.35">
      <c r="A181" s="1" t="s">
        <v>15</v>
      </c>
      <c r="B181" s="1" t="s">
        <v>830</v>
      </c>
      <c r="C181" s="10" t="s">
        <v>274</v>
      </c>
      <c r="D181" s="1" t="s">
        <v>831</v>
      </c>
      <c r="E181" s="3" t="str">
        <f t="shared" ref="E181:E182" si="12">A181&amp;" "&amp;B181&amp;"-"&amp;C181&amp;D181</f>
        <v xml:space="preserve">กท 5210-6---- </v>
      </c>
      <c r="F181" s="3" t="str">
        <f>VLOOKUP(A181,Table4[],2,0)</f>
        <v>กรุงเทพมหานคร</v>
      </c>
      <c r="G181" s="3" t="str">
        <f>VLOOKUP(TRIM(B181),Table22[[รหัสหน่วย2]:[ตำบลที่ตั้งหน่วย]],2,0)</f>
        <v>อาคารพักส่วนกลางทุ่งมหาเมฆ</v>
      </c>
      <c r="H181" s="3" t="str">
        <f>VLOOKUP(TRIM(B181),Table22[[รหัสหน่วย2]:[ตำบลที่ตั้งหน่วย]],3,0)</f>
        <v>ทุ่งมหาเมฆ</v>
      </c>
      <c r="I181" s="3" t="str">
        <f>VLOOKUP(TRIM(C181),Table3[],2,FALSE)</f>
        <v>อาคารพักอาศัยระดับสัญญาบัตร (OFFICER QUARTERS)</v>
      </c>
      <c r="J181" s="25" t="s">
        <v>840</v>
      </c>
      <c r="K181" s="1" t="s">
        <v>832</v>
      </c>
      <c r="L181" s="13">
        <v>2527</v>
      </c>
      <c r="M181" s="1" t="s">
        <v>857</v>
      </c>
      <c r="N181" s="4">
        <v>28260000</v>
      </c>
      <c r="O181" s="21">
        <v>56</v>
      </c>
      <c r="Q181" s="13">
        <f ca="1">IF(ISBLANK(Table5[[#This Row],[พ.ศ.ที่สร้างเสร็จ]]),"ไม่ระบุ",YEAR(TODAY())-Table5[[#This Row],[พ.ศ.ที่สร้างเสร็จ]]+543)</f>
        <v>38</v>
      </c>
      <c r="X181" s="1" t="s">
        <v>862</v>
      </c>
    </row>
    <row r="182" spans="1:24" x14ac:dyDescent="0.35">
      <c r="A182" s="1" t="s">
        <v>15</v>
      </c>
      <c r="B182" s="1" t="s">
        <v>830</v>
      </c>
      <c r="C182" s="10" t="s">
        <v>274</v>
      </c>
      <c r="D182" s="1" t="s">
        <v>831</v>
      </c>
      <c r="E182" s="3" t="str">
        <f t="shared" si="12"/>
        <v xml:space="preserve">กท 5210-6---- </v>
      </c>
      <c r="F182" s="3" t="str">
        <f>VLOOKUP(A182,Table4[],2,0)</f>
        <v>กรุงเทพมหานคร</v>
      </c>
      <c r="G182" s="3" t="str">
        <f>VLOOKUP(TRIM(B182),Table22[[รหัสหน่วย2]:[ตำบลที่ตั้งหน่วย]],2,0)</f>
        <v>อาคารพักส่วนกลางทุ่งมหาเมฆ</v>
      </c>
      <c r="H182" s="3" t="str">
        <f>VLOOKUP(TRIM(B182),Table22[[รหัสหน่วย2]:[ตำบลที่ตั้งหน่วย]],3,0)</f>
        <v>ทุ่งมหาเมฆ</v>
      </c>
      <c r="I182" s="3" t="str">
        <f>VLOOKUP(TRIM(C182),Table3[],2,FALSE)</f>
        <v>อาคารพักอาศัยระดับสัญญาบัตร (OFFICER QUARTERS)</v>
      </c>
      <c r="J182" s="25" t="s">
        <v>841</v>
      </c>
      <c r="K182" s="1" t="s">
        <v>832</v>
      </c>
      <c r="L182" s="13">
        <v>2527</v>
      </c>
      <c r="M182" s="1" t="s">
        <v>857</v>
      </c>
      <c r="N182" s="4">
        <v>28260000</v>
      </c>
      <c r="O182" s="21">
        <v>56</v>
      </c>
      <c r="Q182" s="13">
        <f ca="1">IF(ISBLANK(Table5[[#This Row],[พ.ศ.ที่สร้างเสร็จ]]),"ไม่ระบุ",YEAR(TODAY())-Table5[[#This Row],[พ.ศ.ที่สร้างเสร็จ]]+543)</f>
        <v>38</v>
      </c>
      <c r="X182" s="1" t="s">
        <v>862</v>
      </c>
    </row>
    <row r="183" spans="1:24" x14ac:dyDescent="0.35">
      <c r="A183" s="1" t="s">
        <v>15</v>
      </c>
      <c r="B183" s="1" t="s">
        <v>830</v>
      </c>
      <c r="C183" s="10" t="s">
        <v>274</v>
      </c>
      <c r="D183" s="1" t="s">
        <v>831</v>
      </c>
      <c r="E183" s="3" t="str">
        <f t="shared" ref="E183" si="13">A183&amp;" "&amp;B183&amp;"-"&amp;C183&amp;D183</f>
        <v xml:space="preserve">กท 5210-6---- </v>
      </c>
      <c r="F183" s="3" t="str">
        <f>VLOOKUP(A183,Table4[],2,0)</f>
        <v>กรุงเทพมหานคร</v>
      </c>
      <c r="G183" s="3" t="str">
        <f>VLOOKUP(TRIM(B183),Table22[[รหัสหน่วย2]:[ตำบลที่ตั้งหน่วย]],2,0)</f>
        <v>อาคารพักส่วนกลางทุ่งมหาเมฆ</v>
      </c>
      <c r="H183" s="3" t="str">
        <f>VLOOKUP(TRIM(B183),Table22[[รหัสหน่วย2]:[ตำบลที่ตั้งหน่วย]],3,0)</f>
        <v>ทุ่งมหาเมฆ</v>
      </c>
      <c r="I183" s="3" t="str">
        <f>VLOOKUP(TRIM(C183),Table3[],2,FALSE)</f>
        <v>อาคารพักอาศัยระดับสัญญาบัตร (OFFICER QUARTERS)</v>
      </c>
      <c r="J183" s="25" t="s">
        <v>842</v>
      </c>
      <c r="K183" s="1" t="s">
        <v>832</v>
      </c>
      <c r="L183" s="13">
        <v>2524</v>
      </c>
      <c r="M183" s="1" t="s">
        <v>858</v>
      </c>
      <c r="N183" s="4">
        <v>14420000</v>
      </c>
      <c r="O183" s="21">
        <v>40</v>
      </c>
      <c r="Q183" s="13">
        <f ca="1">IF(ISBLANK(Table5[[#This Row],[พ.ศ.ที่สร้างเสร็จ]]),"ไม่ระบุ",YEAR(TODAY())-Table5[[#This Row],[พ.ศ.ที่สร้างเสร็จ]]+543)</f>
        <v>41</v>
      </c>
      <c r="X183" s="1" t="s">
        <v>862</v>
      </c>
    </row>
    <row r="184" spans="1:24" x14ac:dyDescent="0.35">
      <c r="A184" s="1" t="s">
        <v>15</v>
      </c>
      <c r="B184" s="1" t="s">
        <v>830</v>
      </c>
      <c r="C184" s="10" t="s">
        <v>274</v>
      </c>
      <c r="D184" s="1" t="s">
        <v>831</v>
      </c>
      <c r="E184" s="3" t="str">
        <f t="shared" ref="E184" si="14">A184&amp;" "&amp;B184&amp;"-"&amp;C184&amp;D184</f>
        <v xml:space="preserve">กท 5210-6---- </v>
      </c>
      <c r="F184" s="3" t="str">
        <f>VLOOKUP(A184,Table4[],2,0)</f>
        <v>กรุงเทพมหานคร</v>
      </c>
      <c r="G184" s="3" t="str">
        <f>VLOOKUP(TRIM(B184),Table22[[รหัสหน่วย2]:[ตำบลที่ตั้งหน่วย]],2,0)</f>
        <v>อาคารพักส่วนกลางทุ่งมหาเมฆ</v>
      </c>
      <c r="H184" s="3" t="str">
        <f>VLOOKUP(TRIM(B184),Table22[[รหัสหน่วย2]:[ตำบลที่ตั้งหน่วย]],3,0)</f>
        <v>ทุ่งมหาเมฆ</v>
      </c>
      <c r="I184" s="3" t="str">
        <f>VLOOKUP(TRIM(C184),Table3[],2,FALSE)</f>
        <v>อาคารพักอาศัยระดับสัญญาบัตร (OFFICER QUARTERS)</v>
      </c>
      <c r="J184" s="25" t="s">
        <v>843</v>
      </c>
      <c r="K184" s="1" t="s">
        <v>832</v>
      </c>
      <c r="L184" s="13">
        <v>2524</v>
      </c>
      <c r="M184" s="1" t="s">
        <v>859</v>
      </c>
      <c r="N184" s="4">
        <v>27840000</v>
      </c>
      <c r="O184" s="21">
        <v>96</v>
      </c>
      <c r="Q184" s="13">
        <f ca="1">IF(ISBLANK(Table5[[#This Row],[พ.ศ.ที่สร้างเสร็จ]]),"ไม่ระบุ",YEAR(TODAY())-Table5[[#This Row],[พ.ศ.ที่สร้างเสร็จ]]+543)</f>
        <v>41</v>
      </c>
      <c r="X184" s="1" t="s">
        <v>862</v>
      </c>
    </row>
    <row r="185" spans="1:24" x14ac:dyDescent="0.35">
      <c r="A185" s="1" t="s">
        <v>15</v>
      </c>
      <c r="B185" s="1" t="s">
        <v>830</v>
      </c>
      <c r="C185" s="10" t="s">
        <v>274</v>
      </c>
      <c r="D185" s="1" t="s">
        <v>831</v>
      </c>
      <c r="E185" s="3" t="str">
        <f t="shared" ref="E185" si="15">A185&amp;" "&amp;B185&amp;"-"&amp;C185&amp;D185</f>
        <v xml:space="preserve">กท 5210-6---- </v>
      </c>
      <c r="F185" s="3" t="str">
        <f>VLOOKUP(A185,Table4[],2,0)</f>
        <v>กรุงเทพมหานคร</v>
      </c>
      <c r="G185" s="3" t="str">
        <f>VLOOKUP(TRIM(B185),Table22[[รหัสหน่วย2]:[ตำบลที่ตั้งหน่วย]],2,0)</f>
        <v>อาคารพักส่วนกลางทุ่งมหาเมฆ</v>
      </c>
      <c r="H185" s="3" t="str">
        <f>VLOOKUP(TRIM(B185),Table22[[รหัสหน่วย2]:[ตำบลที่ตั้งหน่วย]],3,0)</f>
        <v>ทุ่งมหาเมฆ</v>
      </c>
      <c r="I185" s="3" t="str">
        <f>VLOOKUP(TRIM(C185),Table3[],2,FALSE)</f>
        <v>อาคารพักอาศัยระดับสัญญาบัตร (OFFICER QUARTERS)</v>
      </c>
      <c r="J185" s="25" t="s">
        <v>844</v>
      </c>
      <c r="K185" s="1" t="s">
        <v>832</v>
      </c>
      <c r="L185" s="13">
        <v>2527</v>
      </c>
      <c r="M185" s="1" t="s">
        <v>859</v>
      </c>
      <c r="N185" s="4">
        <v>64080000</v>
      </c>
      <c r="O185" s="21">
        <v>96</v>
      </c>
      <c r="Q185" s="13">
        <f ca="1">IF(ISBLANK(Table5[[#This Row],[พ.ศ.ที่สร้างเสร็จ]]),"ไม่ระบุ",YEAR(TODAY())-Table5[[#This Row],[พ.ศ.ที่สร้างเสร็จ]]+543)</f>
        <v>38</v>
      </c>
      <c r="X185" s="1" t="s">
        <v>862</v>
      </c>
    </row>
    <row r="186" spans="1:24" x14ac:dyDescent="0.35">
      <c r="A186" s="1" t="s">
        <v>15</v>
      </c>
      <c r="B186" s="1" t="s">
        <v>830</v>
      </c>
      <c r="C186" s="10" t="s">
        <v>274</v>
      </c>
      <c r="D186" s="1" t="s">
        <v>831</v>
      </c>
      <c r="E186" s="3" t="str">
        <f t="shared" ref="E186" si="16">A186&amp;" "&amp;B186&amp;"-"&amp;C186&amp;D186</f>
        <v xml:space="preserve">กท 5210-6---- </v>
      </c>
      <c r="F186" s="3" t="str">
        <f>VLOOKUP(A186,Table4[],2,0)</f>
        <v>กรุงเทพมหานคร</v>
      </c>
      <c r="G186" s="3" t="str">
        <f>VLOOKUP(TRIM(B186),Table22[[รหัสหน่วย2]:[ตำบลที่ตั้งหน่วย]],2,0)</f>
        <v>อาคารพักส่วนกลางทุ่งมหาเมฆ</v>
      </c>
      <c r="H186" s="3" t="str">
        <f>VLOOKUP(TRIM(B186),Table22[[รหัสหน่วย2]:[ตำบลที่ตั้งหน่วย]],3,0)</f>
        <v>ทุ่งมหาเมฆ</v>
      </c>
      <c r="I186" s="3" t="str">
        <f>VLOOKUP(TRIM(C186),Table3[],2,FALSE)</f>
        <v>อาคารพักอาศัยระดับสัญญาบัตร (OFFICER QUARTERS)</v>
      </c>
      <c r="J186" s="25" t="s">
        <v>845</v>
      </c>
      <c r="K186" s="1" t="s">
        <v>832</v>
      </c>
      <c r="L186" s="13">
        <v>2537</v>
      </c>
      <c r="M186" s="1" t="s">
        <v>860</v>
      </c>
      <c r="N186" s="4">
        <v>20544000</v>
      </c>
      <c r="O186" s="21">
        <v>80</v>
      </c>
      <c r="Q186" s="13">
        <f ca="1">IF(ISBLANK(Table5[[#This Row],[พ.ศ.ที่สร้างเสร็จ]]),"ไม่ระบุ",YEAR(TODAY())-Table5[[#This Row],[พ.ศ.ที่สร้างเสร็จ]]+543)</f>
        <v>28</v>
      </c>
      <c r="X186" s="1" t="s">
        <v>862</v>
      </c>
    </row>
    <row r="187" spans="1:24" x14ac:dyDescent="0.35">
      <c r="A187" s="1" t="s">
        <v>15</v>
      </c>
      <c r="B187" s="1" t="s">
        <v>830</v>
      </c>
      <c r="C187" s="10" t="s">
        <v>274</v>
      </c>
      <c r="D187" s="1" t="s">
        <v>831</v>
      </c>
      <c r="E187" s="3" t="str">
        <f t="shared" ref="E187" si="17">A187&amp;" "&amp;B187&amp;"-"&amp;C187&amp;D187</f>
        <v xml:space="preserve">กท 5210-6---- </v>
      </c>
      <c r="F187" s="3" t="str">
        <f>VLOOKUP(A187,Table4[],2,0)</f>
        <v>กรุงเทพมหานคร</v>
      </c>
      <c r="G187" s="3" t="str">
        <f>VLOOKUP(TRIM(B187),Table22[[รหัสหน่วย2]:[ตำบลที่ตั้งหน่วย]],2,0)</f>
        <v>อาคารพักส่วนกลางทุ่งมหาเมฆ</v>
      </c>
      <c r="H187" s="3" t="str">
        <f>VLOOKUP(TRIM(B187),Table22[[รหัสหน่วย2]:[ตำบลที่ตั้งหน่วย]],3,0)</f>
        <v>ทุ่งมหาเมฆ</v>
      </c>
      <c r="I187" s="3" t="str">
        <f>VLOOKUP(TRIM(C187),Table3[],2,FALSE)</f>
        <v>อาคารพักอาศัยระดับสัญญาบัตร (OFFICER QUARTERS)</v>
      </c>
      <c r="J187" s="25" t="s">
        <v>846</v>
      </c>
      <c r="K187" s="1" t="s">
        <v>847</v>
      </c>
      <c r="N187" s="4"/>
      <c r="O187" s="21">
        <v>10</v>
      </c>
      <c r="Q18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87" s="1" t="s">
        <v>862</v>
      </c>
    </row>
    <row r="188" spans="1:24" x14ac:dyDescent="0.35">
      <c r="A188" s="1" t="s">
        <v>15</v>
      </c>
      <c r="B188" s="1" t="s">
        <v>830</v>
      </c>
      <c r="C188" s="10" t="s">
        <v>274</v>
      </c>
      <c r="D188" s="1" t="s">
        <v>831</v>
      </c>
      <c r="E188" s="3" t="str">
        <f t="shared" ref="E188:E190" si="18">A188&amp;" "&amp;B188&amp;"-"&amp;C188&amp;D188</f>
        <v xml:space="preserve">กท 5210-6---- </v>
      </c>
      <c r="F188" s="3" t="str">
        <f>VLOOKUP(A188,Table4[],2,0)</f>
        <v>กรุงเทพมหานคร</v>
      </c>
      <c r="G188" s="3" t="str">
        <f>VLOOKUP(TRIM(B188),Table22[[รหัสหน่วย2]:[ตำบลที่ตั้งหน่วย]],2,0)</f>
        <v>อาคารพักส่วนกลางทุ่งมหาเมฆ</v>
      </c>
      <c r="H188" s="3" t="str">
        <f>VLOOKUP(TRIM(B188),Table22[[รหัสหน่วย2]:[ตำบลที่ตั้งหน่วย]],3,0)</f>
        <v>ทุ่งมหาเมฆ</v>
      </c>
      <c r="I188" s="3" t="str">
        <f>VLOOKUP(TRIM(C188),Table3[],2,FALSE)</f>
        <v>อาคารพักอาศัยระดับสัญญาบัตร (OFFICER QUARTERS)</v>
      </c>
      <c r="J188" s="25" t="s">
        <v>848</v>
      </c>
      <c r="K188" s="1" t="s">
        <v>847</v>
      </c>
      <c r="N188" s="4"/>
      <c r="Q18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88" s="1" t="s">
        <v>862</v>
      </c>
    </row>
    <row r="189" spans="1:24" x14ac:dyDescent="0.35">
      <c r="A189" s="1" t="s">
        <v>15</v>
      </c>
      <c r="B189" s="1" t="s">
        <v>830</v>
      </c>
      <c r="C189" s="10" t="s">
        <v>274</v>
      </c>
      <c r="D189" s="1" t="s">
        <v>831</v>
      </c>
      <c r="E189" s="3" t="str">
        <f t="shared" si="18"/>
        <v xml:space="preserve">กท 5210-6---- </v>
      </c>
      <c r="F189" s="3" t="str">
        <f>VLOOKUP(A189,Table4[],2,0)</f>
        <v>กรุงเทพมหานคร</v>
      </c>
      <c r="G189" s="3" t="str">
        <f>VLOOKUP(TRIM(B189),Table22[[รหัสหน่วย2]:[ตำบลที่ตั้งหน่วย]],2,0)</f>
        <v>อาคารพักส่วนกลางทุ่งมหาเมฆ</v>
      </c>
      <c r="H189" s="3" t="str">
        <f>VLOOKUP(TRIM(B189),Table22[[รหัสหน่วย2]:[ตำบลที่ตั้งหน่วย]],3,0)</f>
        <v>ทุ่งมหาเมฆ</v>
      </c>
      <c r="I189" s="3" t="str">
        <f>VLOOKUP(TRIM(C189),Table3[],2,FALSE)</f>
        <v>อาคารพักอาศัยระดับสัญญาบัตร (OFFICER QUARTERS)</v>
      </c>
      <c r="J189" s="25" t="s">
        <v>849</v>
      </c>
      <c r="K189" s="1" t="s">
        <v>847</v>
      </c>
      <c r="N189" s="4"/>
      <c r="Q18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89" s="1" t="s">
        <v>862</v>
      </c>
    </row>
    <row r="190" spans="1:24" x14ac:dyDescent="0.35">
      <c r="A190" s="1" t="s">
        <v>15</v>
      </c>
      <c r="B190" s="1" t="s">
        <v>830</v>
      </c>
      <c r="C190" s="10" t="s">
        <v>274</v>
      </c>
      <c r="D190" s="1" t="s">
        <v>831</v>
      </c>
      <c r="E190" s="3" t="str">
        <f t="shared" si="18"/>
        <v xml:space="preserve">กท 5210-6---- </v>
      </c>
      <c r="F190" s="3" t="str">
        <f>VLOOKUP(A190,Table4[],2,0)</f>
        <v>กรุงเทพมหานคร</v>
      </c>
      <c r="G190" s="3" t="str">
        <f>VLOOKUP(TRIM(B190),Table22[[รหัสหน่วย2]:[ตำบลที่ตั้งหน่วย]],2,0)</f>
        <v>อาคารพักส่วนกลางทุ่งมหาเมฆ</v>
      </c>
      <c r="H190" s="3" t="str">
        <f>VLOOKUP(TRIM(B190),Table22[[รหัสหน่วย2]:[ตำบลที่ตั้งหน่วย]],3,0)</f>
        <v>ทุ่งมหาเมฆ</v>
      </c>
      <c r="I190" s="3" t="str">
        <f>VLOOKUP(TRIM(C190),Table3[],2,FALSE)</f>
        <v>อาคารพักอาศัยระดับสัญญาบัตร (OFFICER QUARTERS)</v>
      </c>
      <c r="J190" s="25" t="s">
        <v>850</v>
      </c>
      <c r="K190" s="1" t="s">
        <v>847</v>
      </c>
      <c r="N190" s="4"/>
      <c r="Q19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90" s="1" t="s">
        <v>862</v>
      </c>
    </row>
    <row r="191" spans="1:24" x14ac:dyDescent="0.35">
      <c r="A191" s="1" t="s">
        <v>15</v>
      </c>
      <c r="B191" s="1" t="s">
        <v>830</v>
      </c>
      <c r="C191" s="10" t="s">
        <v>274</v>
      </c>
      <c r="D191" s="1" t="s">
        <v>831</v>
      </c>
      <c r="E191" s="3" t="str">
        <f t="shared" ref="E191:E192" si="19">A191&amp;" "&amp;B191&amp;"-"&amp;C191&amp;D191</f>
        <v xml:space="preserve">กท 5210-6---- </v>
      </c>
      <c r="F191" s="3" t="str">
        <f>VLOOKUP(A191,Table4[],2,0)</f>
        <v>กรุงเทพมหานคร</v>
      </c>
      <c r="G191" s="3" t="str">
        <f>VLOOKUP(TRIM(B191),Table22[[รหัสหน่วย2]:[ตำบลที่ตั้งหน่วย]],2,0)</f>
        <v>อาคารพักส่วนกลางทุ่งมหาเมฆ</v>
      </c>
      <c r="H191" s="3" t="str">
        <f>VLOOKUP(TRIM(B191),Table22[[รหัสหน่วย2]:[ตำบลที่ตั้งหน่วย]],3,0)</f>
        <v>ทุ่งมหาเมฆ</v>
      </c>
      <c r="I191" s="3" t="str">
        <f>VLOOKUP(TRIM(C191),Table3[],2,FALSE)</f>
        <v>อาคารพักอาศัยระดับสัญญาบัตร (OFFICER QUARTERS)</v>
      </c>
      <c r="J191" s="25" t="s">
        <v>851</v>
      </c>
      <c r="N191" s="4"/>
      <c r="Q19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91" s="1" t="s">
        <v>862</v>
      </c>
    </row>
    <row r="192" spans="1:24" x14ac:dyDescent="0.35">
      <c r="A192" s="1" t="s">
        <v>15</v>
      </c>
      <c r="B192" s="1" t="s">
        <v>830</v>
      </c>
      <c r="C192" s="10" t="s">
        <v>274</v>
      </c>
      <c r="D192" s="1" t="s">
        <v>831</v>
      </c>
      <c r="E192" s="3" t="str">
        <f t="shared" si="19"/>
        <v xml:space="preserve">กท 5210-6---- </v>
      </c>
      <c r="F192" s="3" t="str">
        <f>VLOOKUP(A192,Table4[],2,0)</f>
        <v>กรุงเทพมหานคร</v>
      </c>
      <c r="G192" s="3" t="str">
        <f>VLOOKUP(TRIM(B192),Table22[[รหัสหน่วย2]:[ตำบลที่ตั้งหน่วย]],2,0)</f>
        <v>อาคารพักส่วนกลางทุ่งมหาเมฆ</v>
      </c>
      <c r="H192" s="3" t="str">
        <f>VLOOKUP(TRIM(B192),Table22[[รหัสหน่วย2]:[ตำบลที่ตั้งหน่วย]],3,0)</f>
        <v>ทุ่งมหาเมฆ</v>
      </c>
      <c r="I192" s="3" t="str">
        <f>VLOOKUP(TRIM(C192),Table3[],2,FALSE)</f>
        <v>อาคารพักอาศัยระดับสัญญาบัตร (OFFICER QUARTERS)</v>
      </c>
      <c r="J192" s="25" t="s">
        <v>852</v>
      </c>
      <c r="L192" s="13">
        <v>2529</v>
      </c>
      <c r="M192" s="1" t="s">
        <v>861</v>
      </c>
      <c r="N192" s="4">
        <v>1965237</v>
      </c>
      <c r="Q192" s="13">
        <f ca="1">IF(ISBLANK(Table5[[#This Row],[พ.ศ.ที่สร้างเสร็จ]]),"ไม่ระบุ",YEAR(TODAY())-Table5[[#This Row],[พ.ศ.ที่สร้างเสร็จ]]+543)</f>
        <v>36</v>
      </c>
      <c r="X192" s="1" t="s">
        <v>862</v>
      </c>
    </row>
    <row r="193" spans="1:23" x14ac:dyDescent="0.35">
      <c r="A193" s="1" t="s">
        <v>15</v>
      </c>
      <c r="B193" s="1" t="s">
        <v>863</v>
      </c>
      <c r="E193" s="3" t="str">
        <f>A193&amp;" "&amp;B193&amp;"-"&amp;C193&amp;D193</f>
        <v>กท 5218-</v>
      </c>
      <c r="F193" s="3" t="str">
        <f>VLOOKUP(A193,Table4[],2,0)</f>
        <v>กรุงเทพมหานคร</v>
      </c>
      <c r="G193" s="3" t="str">
        <f>VLOOKUP(TRIM(B193),Table22[[รหัสหน่วย2]:[ตำบลที่ตั้งหน่วย]],2,0)</f>
        <v>อาคารพักส่วนกลางสุขสวัสดิ์</v>
      </c>
      <c r="H193" s="3" t="str">
        <f>VLOOKUP(TRIM(B193),Table22[[รหัสหน่วย2]:[ตำบลที่ตั้งหน่วย]],3,0)</f>
        <v>ซ.สุขสวัสดิ์ ๒๖</v>
      </c>
      <c r="I193" s="3" t="e">
        <f>VLOOKUP(TRIM(C193),Table3[],2,FALSE)</f>
        <v>#N/A</v>
      </c>
      <c r="J193" s="25" t="s">
        <v>827</v>
      </c>
      <c r="K193" s="1" t="s">
        <v>864</v>
      </c>
      <c r="L193" s="13">
        <v>2544</v>
      </c>
      <c r="M193" s="1" t="s">
        <v>865</v>
      </c>
      <c r="N193" s="4">
        <v>1483020</v>
      </c>
      <c r="Q193" s="13">
        <f ca="1">IF(ISBLANK(Table5[[#This Row],[พ.ศ.ที่สร้างเสร็จ]]),"ไม่ระบุ",YEAR(TODAY())-Table5[[#This Row],[พ.ศ.ที่สร้างเสร็จ]]+543)</f>
        <v>21</v>
      </c>
      <c r="W193" s="1" t="s">
        <v>866</v>
      </c>
    </row>
    <row r="194" spans="1:23" x14ac:dyDescent="0.35">
      <c r="A194" s="1" t="s">
        <v>15</v>
      </c>
      <c r="B194" s="1" t="s">
        <v>863</v>
      </c>
      <c r="E194" s="3" t="str">
        <f>A194&amp;" "&amp;B194&amp;"-"&amp;C194&amp;D194</f>
        <v>กท 5218-</v>
      </c>
      <c r="F194" s="3" t="str">
        <f>VLOOKUP(A194,Table4[],2,0)</f>
        <v>กรุงเทพมหานคร</v>
      </c>
      <c r="G194" s="3" t="str">
        <f>VLOOKUP(TRIM(B194),Table22[[รหัสหน่วย2]:[ตำบลที่ตั้งหน่วย]],2,0)</f>
        <v>อาคารพักส่วนกลางสุขสวัสดิ์</v>
      </c>
      <c r="H194" s="3" t="str">
        <f>VLOOKUP(TRIM(B194),Table22[[รหัสหน่วย2]:[ตำบลที่ตั้งหน่วย]],3,0)</f>
        <v>ซ.สุขสวัสดิ์ ๒๖</v>
      </c>
      <c r="I194" s="3" t="e">
        <f>VLOOKUP(TRIM(C194),Table3[],2,FALSE)</f>
        <v>#N/A</v>
      </c>
      <c r="J194" s="25" t="s">
        <v>867</v>
      </c>
      <c r="K194" s="1" t="s">
        <v>832</v>
      </c>
      <c r="L194" s="13">
        <v>2544</v>
      </c>
      <c r="M194" s="1" t="s">
        <v>865</v>
      </c>
      <c r="N194" s="4">
        <v>36487250</v>
      </c>
      <c r="O194" s="21">
        <v>80</v>
      </c>
      <c r="Q194" s="13">
        <f ca="1">IF(ISBLANK(Table5[[#This Row],[พ.ศ.ที่สร้างเสร็จ]]),"ไม่ระบุ",YEAR(TODAY())-Table5[[#This Row],[พ.ศ.ที่สร้างเสร็จ]]+543)</f>
        <v>21</v>
      </c>
      <c r="W194" s="1" t="s">
        <v>866</v>
      </c>
    </row>
    <row r="195" spans="1:23" x14ac:dyDescent="0.35">
      <c r="A195" s="1" t="s">
        <v>15</v>
      </c>
      <c r="B195" s="1" t="s">
        <v>863</v>
      </c>
      <c r="E195" s="3" t="str">
        <f>A195&amp;" "&amp;B195&amp;"-"&amp;C195&amp;D195</f>
        <v>กท 5218-</v>
      </c>
      <c r="F195" s="3" t="str">
        <f>VLOOKUP(A195,Table4[],2,0)</f>
        <v>กรุงเทพมหานคร</v>
      </c>
      <c r="G195" s="3" t="str">
        <f>VLOOKUP(TRIM(B195),Table22[[รหัสหน่วย2]:[ตำบลที่ตั้งหน่วย]],2,0)</f>
        <v>อาคารพักส่วนกลางสุขสวัสดิ์</v>
      </c>
      <c r="H195" s="3" t="str">
        <f>VLOOKUP(TRIM(B195),Table22[[รหัสหน่วย2]:[ตำบลที่ตั้งหน่วย]],3,0)</f>
        <v>ซ.สุขสวัสดิ์ ๒๖</v>
      </c>
      <c r="I195" s="3" t="e">
        <f>VLOOKUP(TRIM(C195),Table3[],2,FALSE)</f>
        <v>#N/A</v>
      </c>
      <c r="J195" s="25" t="s">
        <v>868</v>
      </c>
      <c r="K195" s="1" t="s">
        <v>832</v>
      </c>
      <c r="L195" s="13">
        <v>2545</v>
      </c>
      <c r="M195" s="1" t="s">
        <v>865</v>
      </c>
      <c r="N195" s="4">
        <v>36487250</v>
      </c>
      <c r="O195" s="21">
        <v>128</v>
      </c>
      <c r="Q195" s="13">
        <f ca="1">IF(ISBLANK(Table5[[#This Row],[พ.ศ.ที่สร้างเสร็จ]]),"ไม่ระบุ",YEAR(TODAY())-Table5[[#This Row],[พ.ศ.ที่สร้างเสร็จ]]+543)</f>
        <v>20</v>
      </c>
      <c r="W195" s="1" t="s">
        <v>866</v>
      </c>
    </row>
    <row r="196" spans="1:23" x14ac:dyDescent="0.35">
      <c r="A196" s="1" t="s">
        <v>15</v>
      </c>
      <c r="B196" s="1" t="s">
        <v>863</v>
      </c>
      <c r="E196" s="3" t="str">
        <f t="shared" ref="E196:E197" si="20">A196&amp;" "&amp;B196&amp;"-"&amp;C196&amp;D196</f>
        <v>กท 5218-</v>
      </c>
      <c r="F196" s="3" t="str">
        <f>VLOOKUP(A196,Table4[],2,0)</f>
        <v>กรุงเทพมหานคร</v>
      </c>
      <c r="G196" s="3" t="str">
        <f>VLOOKUP(TRIM(B196),Table22[[รหัสหน่วย2]:[ตำบลที่ตั้งหน่วย]],2,0)</f>
        <v>อาคารพักส่วนกลางสุขสวัสดิ์</v>
      </c>
      <c r="H196" s="3" t="str">
        <f>VLOOKUP(TRIM(B196),Table22[[รหัสหน่วย2]:[ตำบลที่ตั้งหน่วย]],3,0)</f>
        <v>ซ.สุขสวัสดิ์ ๒๖</v>
      </c>
      <c r="I196" s="3" t="e">
        <f>VLOOKUP(TRIM(C196),Table3[],2,FALSE)</f>
        <v>#N/A</v>
      </c>
      <c r="J196" s="25" t="s">
        <v>869</v>
      </c>
      <c r="K196" s="1" t="s">
        <v>832</v>
      </c>
      <c r="L196" s="13">
        <v>2545</v>
      </c>
      <c r="M196" s="1" t="s">
        <v>865</v>
      </c>
      <c r="N196" s="4">
        <v>36487250</v>
      </c>
      <c r="O196" s="21">
        <v>129</v>
      </c>
      <c r="Q196" s="13">
        <f ca="1">IF(ISBLANK(Table5[[#This Row],[พ.ศ.ที่สร้างเสร็จ]]),"ไม่ระบุ",YEAR(TODAY())-Table5[[#This Row],[พ.ศ.ที่สร้างเสร็จ]]+543)</f>
        <v>20</v>
      </c>
      <c r="W196" s="1" t="s">
        <v>866</v>
      </c>
    </row>
    <row r="197" spans="1:23" x14ac:dyDescent="0.35">
      <c r="A197" s="1" t="s">
        <v>15</v>
      </c>
      <c r="B197" s="1" t="s">
        <v>863</v>
      </c>
      <c r="E197" s="3" t="str">
        <f t="shared" si="20"/>
        <v>กท 5218-</v>
      </c>
      <c r="F197" s="3" t="str">
        <f>VLOOKUP(A197,Table4[],2,0)</f>
        <v>กรุงเทพมหานคร</v>
      </c>
      <c r="G197" s="3" t="str">
        <f>VLOOKUP(TRIM(B197),Table22[[รหัสหน่วย2]:[ตำบลที่ตั้งหน่วย]],2,0)</f>
        <v>อาคารพักส่วนกลางสุขสวัสดิ์</v>
      </c>
      <c r="H197" s="3" t="str">
        <f>VLOOKUP(TRIM(B197),Table22[[รหัสหน่วย2]:[ตำบลที่ตั้งหน่วย]],3,0)</f>
        <v>ซ.สุขสวัสดิ์ ๒๖</v>
      </c>
      <c r="I197" s="3" t="e">
        <f>VLOOKUP(TRIM(C197),Table3[],2,FALSE)</f>
        <v>#N/A</v>
      </c>
      <c r="J197" s="25" t="s">
        <v>870</v>
      </c>
      <c r="K197" s="1" t="s">
        <v>832</v>
      </c>
      <c r="L197" s="13">
        <v>2545</v>
      </c>
      <c r="M197" s="1" t="s">
        <v>865</v>
      </c>
      <c r="N197" s="4">
        <v>36487250</v>
      </c>
      <c r="O197" s="21">
        <v>130</v>
      </c>
      <c r="Q197" s="13">
        <f ca="1">IF(ISBLANK(Table5[[#This Row],[พ.ศ.ที่สร้างเสร็จ]]),"ไม่ระบุ",YEAR(TODAY())-Table5[[#This Row],[พ.ศ.ที่สร้างเสร็จ]]+543)</f>
        <v>20</v>
      </c>
      <c r="W197" s="1" t="s">
        <v>866</v>
      </c>
    </row>
    <row r="198" spans="1:23" x14ac:dyDescent="0.35">
      <c r="A198" s="1" t="s">
        <v>15</v>
      </c>
      <c r="B198" s="1" t="s">
        <v>863</v>
      </c>
      <c r="E198" s="3" t="str">
        <f>A198&amp;" "&amp;B198&amp;"-"&amp;C198&amp;D198</f>
        <v>กท 5218-</v>
      </c>
      <c r="F198" s="3" t="str">
        <f>VLOOKUP(A198,Table4[],2,0)</f>
        <v>กรุงเทพมหานคร</v>
      </c>
      <c r="G198" s="3" t="str">
        <f>VLOOKUP(TRIM(B198),Table22[[รหัสหน่วย2]:[ตำบลที่ตั้งหน่วย]],2,0)</f>
        <v>อาคารพักส่วนกลางสุขสวัสดิ์</v>
      </c>
      <c r="H198" s="3" t="str">
        <f>VLOOKUP(TRIM(B198),Table22[[รหัสหน่วย2]:[ตำบลที่ตั้งหน่วย]],3,0)</f>
        <v>ซ.สุขสวัสดิ์ ๒๖</v>
      </c>
      <c r="I198" s="3" t="e">
        <f>VLOOKUP(TRIM(C198),Table3[],2,FALSE)</f>
        <v>#N/A</v>
      </c>
      <c r="J198" s="25" t="s">
        <v>871</v>
      </c>
      <c r="K198" s="1" t="s">
        <v>832</v>
      </c>
      <c r="L198" s="13">
        <v>2545</v>
      </c>
      <c r="M198" s="1" t="s">
        <v>865</v>
      </c>
      <c r="N198" s="4">
        <v>26158285</v>
      </c>
      <c r="O198" s="21">
        <v>96</v>
      </c>
      <c r="Q198" s="13">
        <f ca="1">IF(ISBLANK(Table5[[#This Row],[พ.ศ.ที่สร้างเสร็จ]]),"ไม่ระบุ",YEAR(TODAY())-Table5[[#This Row],[พ.ศ.ที่สร้างเสร็จ]]+543)</f>
        <v>20</v>
      </c>
      <c r="W198" s="1" t="s">
        <v>866</v>
      </c>
    </row>
    <row r="199" spans="1:23" x14ac:dyDescent="0.35">
      <c r="A199" s="1" t="s">
        <v>15</v>
      </c>
      <c r="B199" s="1" t="s">
        <v>863</v>
      </c>
      <c r="E199" s="3" t="str">
        <f t="shared" ref="E199:E201" si="21">A199&amp;" "&amp;B199&amp;"-"&amp;C199&amp;D199</f>
        <v>กท 5218-</v>
      </c>
      <c r="F199" s="3" t="str">
        <f>VLOOKUP(A199,Table4[],2,0)</f>
        <v>กรุงเทพมหานคร</v>
      </c>
      <c r="G199" s="3" t="str">
        <f>VLOOKUP(TRIM(B199),Table22[[รหัสหน่วย2]:[ตำบลที่ตั้งหน่วย]],2,0)</f>
        <v>อาคารพักส่วนกลางสุขสวัสดิ์</v>
      </c>
      <c r="H199" s="3" t="str">
        <f>VLOOKUP(TRIM(B199),Table22[[รหัสหน่วย2]:[ตำบลที่ตั้งหน่วย]],3,0)</f>
        <v>ซ.สุขสวัสดิ์ ๒๖</v>
      </c>
      <c r="I199" s="3" t="e">
        <f>VLOOKUP(TRIM(C199),Table3[],2,FALSE)</f>
        <v>#N/A</v>
      </c>
      <c r="J199" s="25" t="s">
        <v>872</v>
      </c>
      <c r="K199" s="1" t="s">
        <v>832</v>
      </c>
      <c r="L199" s="13">
        <v>2545</v>
      </c>
      <c r="M199" s="1" t="s">
        <v>865</v>
      </c>
      <c r="N199" s="4">
        <v>26158285</v>
      </c>
      <c r="O199" s="21">
        <v>96</v>
      </c>
      <c r="Q199" s="13">
        <f ca="1">IF(ISBLANK(Table5[[#This Row],[พ.ศ.ที่สร้างเสร็จ]]),"ไม่ระบุ",YEAR(TODAY())-Table5[[#This Row],[พ.ศ.ที่สร้างเสร็จ]]+543)</f>
        <v>20</v>
      </c>
      <c r="W199" s="1" t="s">
        <v>866</v>
      </c>
    </row>
    <row r="200" spans="1:23" x14ac:dyDescent="0.35">
      <c r="A200" s="1" t="s">
        <v>15</v>
      </c>
      <c r="B200" s="1" t="s">
        <v>863</v>
      </c>
      <c r="E200" s="3" t="str">
        <f t="shared" si="21"/>
        <v>กท 5218-</v>
      </c>
      <c r="F200" s="3" t="str">
        <f>VLOOKUP(A200,Table4[],2,0)</f>
        <v>กรุงเทพมหานคร</v>
      </c>
      <c r="G200" s="3" t="str">
        <f>VLOOKUP(TRIM(B200),Table22[[รหัสหน่วย2]:[ตำบลที่ตั้งหน่วย]],2,0)</f>
        <v>อาคารพักส่วนกลางสุขสวัสดิ์</v>
      </c>
      <c r="H200" s="3" t="str">
        <f>VLOOKUP(TRIM(B200),Table22[[รหัสหน่วย2]:[ตำบลที่ตั้งหน่วย]],3,0)</f>
        <v>ซ.สุขสวัสดิ์ ๒๖</v>
      </c>
      <c r="I200" s="3" t="e">
        <f>VLOOKUP(TRIM(C200),Table3[],2,FALSE)</f>
        <v>#N/A</v>
      </c>
      <c r="J200" s="25" t="s">
        <v>873</v>
      </c>
      <c r="K200" s="1" t="s">
        <v>832</v>
      </c>
      <c r="L200" s="13">
        <v>2545</v>
      </c>
      <c r="M200" s="1" t="s">
        <v>865</v>
      </c>
      <c r="N200" s="4">
        <v>26158285</v>
      </c>
      <c r="O200" s="21">
        <v>96</v>
      </c>
      <c r="Q200" s="13">
        <f ca="1">IF(ISBLANK(Table5[[#This Row],[พ.ศ.ที่สร้างเสร็จ]]),"ไม่ระบุ",YEAR(TODAY())-Table5[[#This Row],[พ.ศ.ที่สร้างเสร็จ]]+543)</f>
        <v>20</v>
      </c>
      <c r="W200" s="1" t="s">
        <v>866</v>
      </c>
    </row>
    <row r="201" spans="1:23" x14ac:dyDescent="0.35">
      <c r="A201" s="1" t="s">
        <v>15</v>
      </c>
      <c r="B201" s="1" t="s">
        <v>863</v>
      </c>
      <c r="E201" s="3" t="str">
        <f t="shared" si="21"/>
        <v>กท 5218-</v>
      </c>
      <c r="F201" s="3" t="str">
        <f>VLOOKUP(A201,Table4[],2,0)</f>
        <v>กรุงเทพมหานคร</v>
      </c>
      <c r="G201" s="3" t="str">
        <f>VLOOKUP(TRIM(B201),Table22[[รหัสหน่วย2]:[ตำบลที่ตั้งหน่วย]],2,0)</f>
        <v>อาคารพักส่วนกลางสุขสวัสดิ์</v>
      </c>
      <c r="H201" s="3" t="str">
        <f>VLOOKUP(TRIM(B201),Table22[[รหัสหน่วย2]:[ตำบลที่ตั้งหน่วย]],3,0)</f>
        <v>ซ.สุขสวัสดิ์ ๒๖</v>
      </c>
      <c r="I201" s="3" t="e">
        <f>VLOOKUP(TRIM(C201),Table3[],2,FALSE)</f>
        <v>#N/A</v>
      </c>
      <c r="J201" s="25" t="s">
        <v>874</v>
      </c>
      <c r="K201" s="1" t="s">
        <v>832</v>
      </c>
      <c r="L201" s="13">
        <v>2545</v>
      </c>
      <c r="M201" s="1" t="s">
        <v>865</v>
      </c>
      <c r="N201" s="4">
        <v>26158285</v>
      </c>
      <c r="O201" s="21">
        <v>96</v>
      </c>
      <c r="Q201" s="13">
        <f ca="1">IF(ISBLANK(Table5[[#This Row],[พ.ศ.ที่สร้างเสร็จ]]),"ไม่ระบุ",YEAR(TODAY())-Table5[[#This Row],[พ.ศ.ที่สร้างเสร็จ]]+543)</f>
        <v>20</v>
      </c>
      <c r="W201" s="1" t="s">
        <v>866</v>
      </c>
    </row>
    <row r="202" spans="1:23" x14ac:dyDescent="0.35">
      <c r="A202" s="1" t="s">
        <v>15</v>
      </c>
      <c r="B202" s="1" t="s">
        <v>863</v>
      </c>
      <c r="E202" s="3" t="str">
        <f t="shared" ref="E202:E209" si="22">A202&amp;" "&amp;B202&amp;"-"&amp;C202&amp;D202</f>
        <v>กท 5218-</v>
      </c>
      <c r="F202" s="3" t="str">
        <f>VLOOKUP(A202,Table4[],2,0)</f>
        <v>กรุงเทพมหานคร</v>
      </c>
      <c r="G202" s="3" t="str">
        <f>VLOOKUP(TRIM(B202),Table22[[รหัสหน่วย2]:[ตำบลที่ตั้งหน่วย]],2,0)</f>
        <v>อาคารพักส่วนกลางสุขสวัสดิ์</v>
      </c>
      <c r="H202" s="3" t="str">
        <f>VLOOKUP(TRIM(B202),Table22[[รหัสหน่วย2]:[ตำบลที่ตั้งหน่วย]],3,0)</f>
        <v>ซ.สุขสวัสดิ์ ๒๖</v>
      </c>
      <c r="I202" s="3" t="e">
        <f>VLOOKUP(TRIM(C202),Table3[],2,FALSE)</f>
        <v>#N/A</v>
      </c>
      <c r="J202" s="25" t="s">
        <v>875</v>
      </c>
      <c r="K202" s="1" t="s">
        <v>832</v>
      </c>
      <c r="L202" s="13">
        <v>2545</v>
      </c>
      <c r="M202" s="1" t="s">
        <v>865</v>
      </c>
      <c r="N202" s="4">
        <v>25952850</v>
      </c>
      <c r="O202" s="21">
        <v>96</v>
      </c>
      <c r="Q202" s="13">
        <f ca="1">IF(ISBLANK(Table5[[#This Row],[พ.ศ.ที่สร้างเสร็จ]]),"ไม่ระบุ",YEAR(TODAY())-Table5[[#This Row],[พ.ศ.ที่สร้างเสร็จ]]+543)</f>
        <v>20</v>
      </c>
      <c r="W202" s="1" t="s">
        <v>866</v>
      </c>
    </row>
    <row r="203" spans="1:23" x14ac:dyDescent="0.35">
      <c r="A203" s="1" t="s">
        <v>15</v>
      </c>
      <c r="B203" s="1" t="s">
        <v>863</v>
      </c>
      <c r="E203" s="3" t="str">
        <f t="shared" si="22"/>
        <v>กท 5218-</v>
      </c>
      <c r="F203" s="3" t="str">
        <f>VLOOKUP(A203,Table4[],2,0)</f>
        <v>กรุงเทพมหานคร</v>
      </c>
      <c r="G203" s="3" t="str">
        <f>VLOOKUP(TRIM(B203),Table22[[รหัสหน่วย2]:[ตำบลที่ตั้งหน่วย]],2,0)</f>
        <v>อาคารพักส่วนกลางสุขสวัสดิ์</v>
      </c>
      <c r="H203" s="3" t="str">
        <f>VLOOKUP(TRIM(B203),Table22[[รหัสหน่วย2]:[ตำบลที่ตั้งหน่วย]],3,0)</f>
        <v>ซ.สุขสวัสดิ์ ๒๖</v>
      </c>
      <c r="I203" s="3" t="e">
        <f>VLOOKUP(TRIM(C203),Table3[],2,FALSE)</f>
        <v>#N/A</v>
      </c>
      <c r="J203" s="25" t="s">
        <v>876</v>
      </c>
      <c r="K203" s="1" t="s">
        <v>832</v>
      </c>
      <c r="L203" s="13">
        <v>2545</v>
      </c>
      <c r="M203" s="1" t="s">
        <v>865</v>
      </c>
      <c r="N203" s="4">
        <v>25952850</v>
      </c>
      <c r="O203" s="21">
        <v>96</v>
      </c>
      <c r="Q203" s="13">
        <f ca="1">IF(ISBLANK(Table5[[#This Row],[พ.ศ.ที่สร้างเสร็จ]]),"ไม่ระบุ",YEAR(TODAY())-Table5[[#This Row],[พ.ศ.ที่สร้างเสร็จ]]+543)</f>
        <v>20</v>
      </c>
      <c r="W203" s="1" t="s">
        <v>866</v>
      </c>
    </row>
    <row r="204" spans="1:23" x14ac:dyDescent="0.35">
      <c r="A204" s="1" t="s">
        <v>15</v>
      </c>
      <c r="B204" s="1" t="s">
        <v>863</v>
      </c>
      <c r="E204" s="3" t="str">
        <f t="shared" si="22"/>
        <v>กท 5218-</v>
      </c>
      <c r="F204" s="3" t="str">
        <f>VLOOKUP(A204,Table4[],2,0)</f>
        <v>กรุงเทพมหานคร</v>
      </c>
      <c r="G204" s="3" t="str">
        <f>VLOOKUP(TRIM(B204),Table22[[รหัสหน่วย2]:[ตำบลที่ตั้งหน่วย]],2,0)</f>
        <v>อาคารพักส่วนกลางสุขสวัสดิ์</v>
      </c>
      <c r="H204" s="3" t="str">
        <f>VLOOKUP(TRIM(B204),Table22[[รหัสหน่วย2]:[ตำบลที่ตั้งหน่วย]],3,0)</f>
        <v>ซ.สุขสวัสดิ์ ๒๖</v>
      </c>
      <c r="I204" s="3" t="e">
        <f>VLOOKUP(TRIM(C204),Table3[],2,FALSE)</f>
        <v>#N/A</v>
      </c>
      <c r="J204" s="25" t="s">
        <v>877</v>
      </c>
      <c r="K204" s="1" t="s">
        <v>832</v>
      </c>
      <c r="L204" s="13">
        <v>2545</v>
      </c>
      <c r="M204" s="1" t="s">
        <v>865</v>
      </c>
      <c r="N204" s="4">
        <v>25952850</v>
      </c>
      <c r="O204" s="21">
        <v>96</v>
      </c>
      <c r="Q204" s="13">
        <f ca="1">IF(ISBLANK(Table5[[#This Row],[พ.ศ.ที่สร้างเสร็จ]]),"ไม่ระบุ",YEAR(TODAY())-Table5[[#This Row],[พ.ศ.ที่สร้างเสร็จ]]+543)</f>
        <v>20</v>
      </c>
      <c r="W204" s="1" t="s">
        <v>866</v>
      </c>
    </row>
    <row r="205" spans="1:23" x14ac:dyDescent="0.35">
      <c r="A205" s="1" t="s">
        <v>15</v>
      </c>
      <c r="B205" s="1" t="s">
        <v>863</v>
      </c>
      <c r="E205" s="3" t="str">
        <f t="shared" si="22"/>
        <v>กท 5218-</v>
      </c>
      <c r="F205" s="3" t="str">
        <f>VLOOKUP(A205,Table4[],2,0)</f>
        <v>กรุงเทพมหานคร</v>
      </c>
      <c r="G205" s="3" t="str">
        <f>VLOOKUP(TRIM(B205),Table22[[รหัสหน่วย2]:[ตำบลที่ตั้งหน่วย]],2,0)</f>
        <v>อาคารพักส่วนกลางสุขสวัสดิ์</v>
      </c>
      <c r="H205" s="3" t="str">
        <f>VLOOKUP(TRIM(B205),Table22[[รหัสหน่วย2]:[ตำบลที่ตั้งหน่วย]],3,0)</f>
        <v>ซ.สุขสวัสดิ์ ๒๖</v>
      </c>
      <c r="I205" s="3" t="e">
        <f>VLOOKUP(TRIM(C205),Table3[],2,FALSE)</f>
        <v>#N/A</v>
      </c>
      <c r="J205" s="25" t="s">
        <v>878</v>
      </c>
      <c r="K205" s="1" t="s">
        <v>832</v>
      </c>
      <c r="L205" s="13">
        <v>2545</v>
      </c>
      <c r="M205" s="1" t="s">
        <v>865</v>
      </c>
      <c r="N205" s="4">
        <v>25952850</v>
      </c>
      <c r="O205" s="21">
        <v>96</v>
      </c>
      <c r="Q205" s="13">
        <f ca="1">IF(ISBLANK(Table5[[#This Row],[พ.ศ.ที่สร้างเสร็จ]]),"ไม่ระบุ",YEAR(TODAY())-Table5[[#This Row],[พ.ศ.ที่สร้างเสร็จ]]+543)</f>
        <v>20</v>
      </c>
      <c r="W205" s="1" t="s">
        <v>866</v>
      </c>
    </row>
    <row r="206" spans="1:23" x14ac:dyDescent="0.35">
      <c r="A206" s="1" t="s">
        <v>15</v>
      </c>
      <c r="B206" s="1" t="s">
        <v>863</v>
      </c>
      <c r="E206" s="3" t="str">
        <f t="shared" si="22"/>
        <v>กท 5218-</v>
      </c>
      <c r="F206" s="3" t="str">
        <f>VLOOKUP(A206,Table4[],2,0)</f>
        <v>กรุงเทพมหานคร</v>
      </c>
      <c r="G206" s="3" t="str">
        <f>VLOOKUP(TRIM(B206),Table22[[รหัสหน่วย2]:[ตำบลที่ตั้งหน่วย]],2,0)</f>
        <v>อาคารพักส่วนกลางสุขสวัสดิ์</v>
      </c>
      <c r="H206" s="3" t="str">
        <f>VLOOKUP(TRIM(B206),Table22[[รหัสหน่วย2]:[ตำบลที่ตั้งหน่วย]],3,0)</f>
        <v>ซ.สุขสวัสดิ์ ๒๖</v>
      </c>
      <c r="I206" s="3" t="e">
        <f>VLOOKUP(TRIM(C206),Table3[],2,FALSE)</f>
        <v>#N/A</v>
      </c>
      <c r="J206" s="25" t="s">
        <v>879</v>
      </c>
      <c r="K206" s="1" t="s">
        <v>832</v>
      </c>
      <c r="L206" s="13">
        <v>2545</v>
      </c>
      <c r="M206" s="1" t="s">
        <v>865</v>
      </c>
      <c r="N206" s="4">
        <v>25952850</v>
      </c>
      <c r="O206" s="21">
        <v>96</v>
      </c>
      <c r="Q206" s="13">
        <f ca="1">IF(ISBLANK(Table5[[#This Row],[พ.ศ.ที่สร้างเสร็จ]]),"ไม่ระบุ",YEAR(TODAY())-Table5[[#This Row],[พ.ศ.ที่สร้างเสร็จ]]+543)</f>
        <v>20</v>
      </c>
      <c r="W206" s="1" t="s">
        <v>866</v>
      </c>
    </row>
    <row r="207" spans="1:23" x14ac:dyDescent="0.35">
      <c r="A207" s="1" t="s">
        <v>15</v>
      </c>
      <c r="B207" s="1" t="s">
        <v>863</v>
      </c>
      <c r="E207" s="3" t="str">
        <f t="shared" si="22"/>
        <v>กท 5218-</v>
      </c>
      <c r="F207" s="3" t="str">
        <f>VLOOKUP(A207,Table4[],2,0)</f>
        <v>กรุงเทพมหานคร</v>
      </c>
      <c r="G207" s="3" t="str">
        <f>VLOOKUP(TRIM(B207),Table22[[รหัสหน่วย2]:[ตำบลที่ตั้งหน่วย]],2,0)</f>
        <v>อาคารพักส่วนกลางสุขสวัสดิ์</v>
      </c>
      <c r="H207" s="3" t="str">
        <f>VLOOKUP(TRIM(B207),Table22[[รหัสหน่วย2]:[ตำบลที่ตั้งหน่วย]],3,0)</f>
        <v>ซ.สุขสวัสดิ์ ๒๖</v>
      </c>
      <c r="I207" s="3" t="e">
        <f>VLOOKUP(TRIM(C207),Table3[],2,FALSE)</f>
        <v>#N/A</v>
      </c>
      <c r="J207" s="25" t="s">
        <v>880</v>
      </c>
      <c r="K207" s="1" t="s">
        <v>832</v>
      </c>
      <c r="L207" s="13">
        <v>2545</v>
      </c>
      <c r="M207" s="1" t="s">
        <v>865</v>
      </c>
      <c r="N207" s="4">
        <v>25952850</v>
      </c>
      <c r="O207" s="21">
        <v>96</v>
      </c>
      <c r="Q207" s="13">
        <f ca="1">IF(ISBLANK(Table5[[#This Row],[พ.ศ.ที่สร้างเสร็จ]]),"ไม่ระบุ",YEAR(TODAY())-Table5[[#This Row],[พ.ศ.ที่สร้างเสร็จ]]+543)</f>
        <v>20</v>
      </c>
      <c r="W207" s="1" t="s">
        <v>866</v>
      </c>
    </row>
    <row r="208" spans="1:23" x14ac:dyDescent="0.35">
      <c r="A208" s="1" t="s">
        <v>15</v>
      </c>
      <c r="B208" s="1" t="s">
        <v>863</v>
      </c>
      <c r="E208" s="3" t="str">
        <f t="shared" si="22"/>
        <v>กท 5218-</v>
      </c>
      <c r="F208" s="3" t="str">
        <f>VLOOKUP(A208,Table4[],2,0)</f>
        <v>กรุงเทพมหานคร</v>
      </c>
      <c r="G208" s="3" t="str">
        <f>VLOOKUP(TRIM(B208),Table22[[รหัสหน่วย2]:[ตำบลที่ตั้งหน่วย]],2,0)</f>
        <v>อาคารพักส่วนกลางสุขสวัสดิ์</v>
      </c>
      <c r="H208" s="3" t="str">
        <f>VLOOKUP(TRIM(B208),Table22[[รหัสหน่วย2]:[ตำบลที่ตั้งหน่วย]],3,0)</f>
        <v>ซ.สุขสวัสดิ์ ๒๖</v>
      </c>
      <c r="I208" s="3" t="e">
        <f>VLOOKUP(TRIM(C208),Table3[],2,FALSE)</f>
        <v>#N/A</v>
      </c>
      <c r="J208" s="25" t="s">
        <v>881</v>
      </c>
      <c r="K208" s="1" t="s">
        <v>832</v>
      </c>
      <c r="L208" s="13">
        <v>2545</v>
      </c>
      <c r="M208" s="1" t="s">
        <v>865</v>
      </c>
      <c r="N208" s="4">
        <v>25952850</v>
      </c>
      <c r="O208" s="21">
        <v>96</v>
      </c>
      <c r="Q208" s="13">
        <f ca="1">IF(ISBLANK(Table5[[#This Row],[พ.ศ.ที่สร้างเสร็จ]]),"ไม่ระบุ",YEAR(TODAY())-Table5[[#This Row],[พ.ศ.ที่สร้างเสร็จ]]+543)</f>
        <v>20</v>
      </c>
      <c r="W208" s="1" t="s">
        <v>866</v>
      </c>
    </row>
    <row r="209" spans="1:23" x14ac:dyDescent="0.35">
      <c r="A209" s="1" t="s">
        <v>15</v>
      </c>
      <c r="B209" s="1" t="s">
        <v>863</v>
      </c>
      <c r="E209" s="3" t="str">
        <f t="shared" si="22"/>
        <v>กท 5218-</v>
      </c>
      <c r="F209" s="3" t="str">
        <f>VLOOKUP(A209,Table4[],2,0)</f>
        <v>กรุงเทพมหานคร</v>
      </c>
      <c r="G209" s="3" t="str">
        <f>VLOOKUP(TRIM(B209),Table22[[รหัสหน่วย2]:[ตำบลที่ตั้งหน่วย]],2,0)</f>
        <v>อาคารพักส่วนกลางสุขสวัสดิ์</v>
      </c>
      <c r="H209" s="3" t="str">
        <f>VLOOKUP(TRIM(B209),Table22[[รหัสหน่วย2]:[ตำบลที่ตั้งหน่วย]],3,0)</f>
        <v>ซ.สุขสวัสดิ์ ๒๖</v>
      </c>
      <c r="I209" s="3" t="e">
        <f>VLOOKUP(TRIM(C209),Table3[],2,FALSE)</f>
        <v>#N/A</v>
      </c>
      <c r="J209" s="25" t="s">
        <v>882</v>
      </c>
      <c r="K209" s="1" t="s">
        <v>832</v>
      </c>
      <c r="L209" s="13">
        <v>2545</v>
      </c>
      <c r="M209" s="1" t="s">
        <v>865</v>
      </c>
      <c r="N209" s="4">
        <v>25952850</v>
      </c>
      <c r="O209" s="21">
        <v>96</v>
      </c>
      <c r="Q209" s="13">
        <f ca="1">IF(ISBLANK(Table5[[#This Row],[พ.ศ.ที่สร้างเสร็จ]]),"ไม่ระบุ",YEAR(TODAY())-Table5[[#This Row],[พ.ศ.ที่สร้างเสร็จ]]+543)</f>
        <v>20</v>
      </c>
      <c r="W209" s="1" t="s">
        <v>866</v>
      </c>
    </row>
    <row r="210" spans="1:23" x14ac:dyDescent="0.35">
      <c r="A210" s="1" t="s">
        <v>15</v>
      </c>
      <c r="B210" s="1" t="s">
        <v>863</v>
      </c>
      <c r="E210" s="3" t="str">
        <f t="shared" ref="E210" si="23">A210&amp;" "&amp;B210&amp;"-"&amp;C210&amp;D210</f>
        <v>กท 5218-</v>
      </c>
      <c r="F210" s="3" t="str">
        <f>VLOOKUP(A210,Table4[],2,0)</f>
        <v>กรุงเทพมหานคร</v>
      </c>
      <c r="G210" s="3" t="str">
        <f>VLOOKUP(TRIM(B210),Table22[[รหัสหน่วย2]:[ตำบลที่ตั้งหน่วย]],2,0)</f>
        <v>อาคารพักส่วนกลางสุขสวัสดิ์</v>
      </c>
      <c r="H210" s="3" t="str">
        <f>VLOOKUP(TRIM(B210),Table22[[รหัสหน่วย2]:[ตำบลที่ตั้งหน่วย]],3,0)</f>
        <v>ซ.สุขสวัสดิ์ ๒๖</v>
      </c>
      <c r="I210" s="3" t="e">
        <f>VLOOKUP(TRIM(C210),Table3[],2,FALSE)</f>
        <v>#N/A</v>
      </c>
      <c r="J210" s="25" t="s">
        <v>883</v>
      </c>
      <c r="K210" s="1" t="s">
        <v>832</v>
      </c>
      <c r="L210" s="13">
        <v>2545</v>
      </c>
      <c r="M210" s="1" t="s">
        <v>865</v>
      </c>
      <c r="N210" s="4">
        <v>27188700</v>
      </c>
      <c r="O210" s="21">
        <v>96</v>
      </c>
      <c r="Q210" s="13">
        <f ca="1">IF(ISBLANK(Table5[[#This Row],[พ.ศ.ที่สร้างเสร็จ]]),"ไม่ระบุ",YEAR(TODAY())-Table5[[#This Row],[พ.ศ.ที่สร้างเสร็จ]]+543)</f>
        <v>20</v>
      </c>
      <c r="W210" s="1" t="s">
        <v>866</v>
      </c>
    </row>
    <row r="211" spans="1:23" x14ac:dyDescent="0.35">
      <c r="A211" s="1" t="s">
        <v>15</v>
      </c>
      <c r="B211" s="1" t="s">
        <v>863</v>
      </c>
      <c r="E211" s="3" t="str">
        <f t="shared" ref="E211:E213" si="24">A211&amp;" "&amp;B211&amp;"-"&amp;C211&amp;D211</f>
        <v>กท 5218-</v>
      </c>
      <c r="F211" s="3" t="str">
        <f>VLOOKUP(A211,Table4[],2,0)</f>
        <v>กรุงเทพมหานคร</v>
      </c>
      <c r="G211" s="3" t="str">
        <f>VLOOKUP(TRIM(B211),Table22[[รหัสหน่วย2]:[ตำบลที่ตั้งหน่วย]],2,0)</f>
        <v>อาคารพักส่วนกลางสุขสวัสดิ์</v>
      </c>
      <c r="H211" s="3" t="str">
        <f>VLOOKUP(TRIM(B211),Table22[[รหัสหน่วย2]:[ตำบลที่ตั้งหน่วย]],3,0)</f>
        <v>ซ.สุขสวัสดิ์ ๒๖</v>
      </c>
      <c r="I211" s="3" t="e">
        <f>VLOOKUP(TRIM(C211),Table3[],2,FALSE)</f>
        <v>#N/A</v>
      </c>
      <c r="J211" s="25" t="s">
        <v>884</v>
      </c>
      <c r="K211" s="1" t="s">
        <v>832</v>
      </c>
      <c r="L211" s="13">
        <v>2545</v>
      </c>
      <c r="M211" s="1" t="s">
        <v>865</v>
      </c>
      <c r="N211" s="4">
        <v>27188700</v>
      </c>
      <c r="O211" s="21">
        <v>96</v>
      </c>
      <c r="Q211" s="13">
        <f ca="1">IF(ISBLANK(Table5[[#This Row],[พ.ศ.ที่สร้างเสร็จ]]),"ไม่ระบุ",YEAR(TODAY())-Table5[[#This Row],[พ.ศ.ที่สร้างเสร็จ]]+543)</f>
        <v>20</v>
      </c>
      <c r="W211" s="1" t="s">
        <v>866</v>
      </c>
    </row>
    <row r="212" spans="1:23" x14ac:dyDescent="0.35">
      <c r="A212" s="1" t="s">
        <v>15</v>
      </c>
      <c r="B212" s="1" t="s">
        <v>863</v>
      </c>
      <c r="E212" s="3" t="str">
        <f t="shared" si="24"/>
        <v>กท 5218-</v>
      </c>
      <c r="F212" s="3" t="str">
        <f>VLOOKUP(A212,Table4[],2,0)</f>
        <v>กรุงเทพมหานคร</v>
      </c>
      <c r="G212" s="3" t="str">
        <f>VLOOKUP(TRIM(B212),Table22[[รหัสหน่วย2]:[ตำบลที่ตั้งหน่วย]],2,0)</f>
        <v>อาคารพักส่วนกลางสุขสวัสดิ์</v>
      </c>
      <c r="H212" s="3" t="str">
        <f>VLOOKUP(TRIM(B212),Table22[[รหัสหน่วย2]:[ตำบลที่ตั้งหน่วย]],3,0)</f>
        <v>ซ.สุขสวัสดิ์ ๒๖</v>
      </c>
      <c r="I212" s="3" t="e">
        <f>VLOOKUP(TRIM(C212),Table3[],2,FALSE)</f>
        <v>#N/A</v>
      </c>
      <c r="J212" s="25" t="s">
        <v>885</v>
      </c>
      <c r="K212" s="1" t="s">
        <v>832</v>
      </c>
      <c r="L212" s="13">
        <v>2545</v>
      </c>
      <c r="M212" s="1" t="s">
        <v>865</v>
      </c>
      <c r="N212" s="4">
        <v>27188700</v>
      </c>
      <c r="O212" s="21">
        <v>96</v>
      </c>
      <c r="Q212" s="13">
        <f ca="1">IF(ISBLANK(Table5[[#This Row],[พ.ศ.ที่สร้างเสร็จ]]),"ไม่ระบุ",YEAR(TODAY())-Table5[[#This Row],[พ.ศ.ที่สร้างเสร็จ]]+543)</f>
        <v>20</v>
      </c>
      <c r="W212" s="1" t="s">
        <v>866</v>
      </c>
    </row>
    <row r="213" spans="1:23" x14ac:dyDescent="0.35">
      <c r="A213" s="1" t="s">
        <v>15</v>
      </c>
      <c r="B213" s="1" t="s">
        <v>863</v>
      </c>
      <c r="E213" s="3" t="str">
        <f t="shared" si="24"/>
        <v>กท 5218-</v>
      </c>
      <c r="F213" s="3" t="str">
        <f>VLOOKUP(A213,Table4[],2,0)</f>
        <v>กรุงเทพมหานคร</v>
      </c>
      <c r="G213" s="3" t="str">
        <f>VLOOKUP(TRIM(B213),Table22[[รหัสหน่วย2]:[ตำบลที่ตั้งหน่วย]],2,0)</f>
        <v>อาคารพักส่วนกลางสุขสวัสดิ์</v>
      </c>
      <c r="H213" s="3" t="str">
        <f>VLOOKUP(TRIM(B213),Table22[[รหัสหน่วย2]:[ตำบลที่ตั้งหน่วย]],3,0)</f>
        <v>ซ.สุขสวัสดิ์ ๒๖</v>
      </c>
      <c r="I213" s="3" t="e">
        <f>VLOOKUP(TRIM(C213),Table3[],2,FALSE)</f>
        <v>#N/A</v>
      </c>
      <c r="J213" s="25" t="s">
        <v>886</v>
      </c>
      <c r="K213" s="1" t="s">
        <v>832</v>
      </c>
      <c r="L213" s="13">
        <v>2545</v>
      </c>
      <c r="M213" s="1" t="s">
        <v>865</v>
      </c>
      <c r="N213" s="4">
        <v>27188700</v>
      </c>
      <c r="O213" s="21">
        <v>96</v>
      </c>
      <c r="Q213" s="13">
        <f ca="1">IF(ISBLANK(Table5[[#This Row],[พ.ศ.ที่สร้างเสร็จ]]),"ไม่ระบุ",YEAR(TODAY())-Table5[[#This Row],[พ.ศ.ที่สร้างเสร็จ]]+543)</f>
        <v>20</v>
      </c>
      <c r="W213" s="1" t="s">
        <v>866</v>
      </c>
    </row>
    <row r="214" spans="1:23" x14ac:dyDescent="0.35">
      <c r="A214" s="1" t="s">
        <v>15</v>
      </c>
      <c r="B214" s="1" t="s">
        <v>888</v>
      </c>
      <c r="E214" s="3" t="str">
        <f>A214&amp;" "&amp;B214&amp;"-"&amp;C214&amp;D214</f>
        <v>กท 5219-</v>
      </c>
      <c r="F214" s="3" t="str">
        <f>VLOOKUP(A214,Table4[],2,0)</f>
        <v>กรุงเทพมหานคร</v>
      </c>
      <c r="G214" s="3" t="e">
        <f>VLOOKUP(TRIM(B214),Table22[[รหัสหน่วย2]:[ตำบลที่ตั้งหน่วย]],2,0)</f>
        <v>#N/A</v>
      </c>
      <c r="H214" s="3" t="e">
        <f>VLOOKUP(TRIM(B214),Table22[[รหัสหน่วย2]:[ตำบลที่ตั้งหน่วย]],3,0)</f>
        <v>#N/A</v>
      </c>
      <c r="I214" s="3" t="e">
        <f>VLOOKUP(TRIM(C214),Table3[],2,FALSE)</f>
        <v>#N/A</v>
      </c>
      <c r="J214" s="25" t="s">
        <v>887</v>
      </c>
      <c r="K214" s="1" t="s">
        <v>847</v>
      </c>
      <c r="L214" s="13">
        <v>2545</v>
      </c>
      <c r="M214" s="1" t="s">
        <v>865</v>
      </c>
      <c r="N214" s="4">
        <v>14830200</v>
      </c>
      <c r="Q214" s="13">
        <f ca="1">IF(ISBLANK(Table5[[#This Row],[พ.ศ.ที่สร้างเสร็จ]]),"ไม่ระบุ",YEAR(TODAY())-Table5[[#This Row],[พ.ศ.ที่สร้างเสร็จ]]+543)</f>
        <v>20</v>
      </c>
      <c r="W214" s="1" t="s">
        <v>866</v>
      </c>
    </row>
    <row r="215" spans="1:23" x14ac:dyDescent="0.35">
      <c r="A215" s="1" t="s">
        <v>15</v>
      </c>
      <c r="B215" s="1" t="s">
        <v>888</v>
      </c>
      <c r="E215" s="3" t="str">
        <f>A215&amp;" "&amp;B215&amp;"-"&amp;C215&amp;D215</f>
        <v>กท 5219-</v>
      </c>
      <c r="F215" s="3" t="str">
        <f>VLOOKUP(A215,Table4[],2,0)</f>
        <v>กรุงเทพมหานคร</v>
      </c>
      <c r="G215" s="3" t="e">
        <f>VLOOKUP(TRIM(B215),Table22[[รหัสหน่วย2]:[ตำบลที่ตั้งหน่วย]],2,0)</f>
        <v>#N/A</v>
      </c>
      <c r="H215" s="3" t="e">
        <f>VLOOKUP(TRIM(B215),Table22[[รหัสหน่วย2]:[ตำบลที่ตั้งหน่วย]],3,0)</f>
        <v>#N/A</v>
      </c>
      <c r="I215" s="3" t="e">
        <f>VLOOKUP(TRIM(C215),Table3[],2,FALSE)</f>
        <v>#N/A</v>
      </c>
      <c r="J215" s="25" t="s">
        <v>889</v>
      </c>
      <c r="K215" s="1" t="s">
        <v>847</v>
      </c>
      <c r="L215" s="13">
        <v>2545</v>
      </c>
      <c r="M215" s="1" t="s">
        <v>865</v>
      </c>
      <c r="N215" s="4">
        <v>14830200</v>
      </c>
      <c r="Q215" s="13">
        <f ca="1">IF(ISBLANK(Table5[[#This Row],[พ.ศ.ที่สร้างเสร็จ]]),"ไม่ระบุ",YEAR(TODAY())-Table5[[#This Row],[พ.ศ.ที่สร้างเสร็จ]]+543)</f>
        <v>20</v>
      </c>
      <c r="W215" s="1" t="s">
        <v>866</v>
      </c>
    </row>
    <row r="216" spans="1:23" x14ac:dyDescent="0.35">
      <c r="A216" s="1" t="s">
        <v>15</v>
      </c>
      <c r="B216" s="1" t="s">
        <v>888</v>
      </c>
      <c r="E216" s="3" t="str">
        <f>A216&amp;" "&amp;B216&amp;"-"&amp;C216&amp;D216</f>
        <v>กท 5219-</v>
      </c>
      <c r="F216" s="3" t="str">
        <f>VLOOKUP(A216,Table4[],2,0)</f>
        <v>กรุงเทพมหานคร</v>
      </c>
      <c r="G216" s="3" t="e">
        <f>VLOOKUP(TRIM(B216),Table22[[รหัสหน่วย2]:[ตำบลที่ตั้งหน่วย]],2,0)</f>
        <v>#N/A</v>
      </c>
      <c r="H216" s="3" t="e">
        <f>VLOOKUP(TRIM(B216),Table22[[รหัสหน่วย2]:[ตำบลที่ตั้งหน่วย]],3,0)</f>
        <v>#N/A</v>
      </c>
      <c r="I216" s="3" t="e">
        <f>VLOOKUP(TRIM(C216),Table3[],2,FALSE)</f>
        <v>#N/A</v>
      </c>
      <c r="J216" s="25" t="s">
        <v>630</v>
      </c>
      <c r="K216" s="1" t="s">
        <v>864</v>
      </c>
      <c r="L216" s="13">
        <v>2545</v>
      </c>
      <c r="M216" s="1" t="s">
        <v>865</v>
      </c>
      <c r="N216" s="4">
        <v>16478000</v>
      </c>
      <c r="Q216" s="13">
        <f ca="1">IF(ISBLANK(Table5[[#This Row],[พ.ศ.ที่สร้างเสร็จ]]),"ไม่ระบุ",YEAR(TODAY())-Table5[[#This Row],[พ.ศ.ที่สร้างเสร็จ]]+543)</f>
        <v>20</v>
      </c>
      <c r="W216" s="1" t="s">
        <v>866</v>
      </c>
    </row>
    <row r="217" spans="1:23" x14ac:dyDescent="0.35">
      <c r="A217" s="1" t="s">
        <v>15</v>
      </c>
      <c r="B217" s="1" t="s">
        <v>892</v>
      </c>
      <c r="E217" s="3" t="str">
        <f>A217&amp;" "&amp;B217&amp;"-"&amp;C217&amp;D217</f>
        <v>กท 5211-</v>
      </c>
      <c r="F217" s="3" t="str">
        <f>VLOOKUP(A217,Table4[],2,0)</f>
        <v>กรุงเทพมหานคร</v>
      </c>
      <c r="G217" s="3" t="str">
        <f>VLOOKUP(TRIM(B217),Table22[[รหัสหน่วย2]:[ตำบลที่ตั้งหน่วย]],2,0)</f>
        <v>อาคารพักส่วนกลางบางนา</v>
      </c>
      <c r="H217" s="3" t="str">
        <f>VLOOKUP(TRIM(B217),Table22[[รหัสหน่วย2]:[ตำบลที่ตั้งหน่วย]],3,0)</f>
        <v>บางนา</v>
      </c>
      <c r="I217" s="3" t="e">
        <f>VLOOKUP(TRIM(C217),Table3[],2,FALSE)</f>
        <v>#N/A</v>
      </c>
      <c r="J217" s="25" t="s">
        <v>890</v>
      </c>
      <c r="K217" s="1" t="s">
        <v>891</v>
      </c>
      <c r="L217" s="13">
        <v>2529</v>
      </c>
      <c r="N217" s="4"/>
      <c r="O217" s="21">
        <v>64</v>
      </c>
      <c r="Q217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18" spans="1:23" x14ac:dyDescent="0.35">
      <c r="A218" s="1" t="s">
        <v>15</v>
      </c>
      <c r="B218" s="1" t="s">
        <v>892</v>
      </c>
      <c r="E218" s="3" t="str">
        <f t="shared" ref="E218:E221" si="25">A218&amp;" "&amp;B218&amp;"-"&amp;C218&amp;D218</f>
        <v>กท 5211-</v>
      </c>
      <c r="F218" s="3" t="str">
        <f>VLOOKUP(A218,Table4[],2,0)</f>
        <v>กรุงเทพมหานคร</v>
      </c>
      <c r="G218" s="3" t="str">
        <f>VLOOKUP(TRIM(B218),Table22[[รหัสหน่วย2]:[ตำบลที่ตั้งหน่วย]],2,0)</f>
        <v>อาคารพักส่วนกลางบางนา</v>
      </c>
      <c r="H218" s="3" t="str">
        <f>VLOOKUP(TRIM(B218),Table22[[รหัสหน่วย2]:[ตำบลที่ตั้งหน่วย]],3,0)</f>
        <v>บางนา</v>
      </c>
      <c r="I218" s="3" t="e">
        <f>VLOOKUP(TRIM(C218),Table3[],2,FALSE)</f>
        <v>#N/A</v>
      </c>
      <c r="J218" s="25" t="s">
        <v>893</v>
      </c>
      <c r="K218" s="1" t="s">
        <v>891</v>
      </c>
      <c r="L218" s="13">
        <v>2529</v>
      </c>
      <c r="N218" s="4"/>
      <c r="O218" s="21">
        <v>64</v>
      </c>
      <c r="Q218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19" spans="1:23" x14ac:dyDescent="0.35">
      <c r="A219" s="1" t="s">
        <v>15</v>
      </c>
      <c r="B219" s="1" t="s">
        <v>892</v>
      </c>
      <c r="E219" s="3" t="str">
        <f t="shared" si="25"/>
        <v>กท 5211-</v>
      </c>
      <c r="F219" s="3" t="str">
        <f>VLOOKUP(A219,Table4[],2,0)</f>
        <v>กรุงเทพมหานคร</v>
      </c>
      <c r="G219" s="3" t="str">
        <f>VLOOKUP(TRIM(B219),Table22[[รหัสหน่วย2]:[ตำบลที่ตั้งหน่วย]],2,0)</f>
        <v>อาคารพักส่วนกลางบางนา</v>
      </c>
      <c r="H219" s="3" t="str">
        <f>VLOOKUP(TRIM(B219),Table22[[รหัสหน่วย2]:[ตำบลที่ตั้งหน่วย]],3,0)</f>
        <v>บางนา</v>
      </c>
      <c r="I219" s="3" t="e">
        <f>VLOOKUP(TRIM(C219),Table3[],2,FALSE)</f>
        <v>#N/A</v>
      </c>
      <c r="J219" s="25" t="s">
        <v>894</v>
      </c>
      <c r="K219" s="1" t="s">
        <v>891</v>
      </c>
      <c r="L219" s="13">
        <v>2529</v>
      </c>
      <c r="N219" s="4"/>
      <c r="O219" s="21">
        <v>64</v>
      </c>
      <c r="Q219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0" spans="1:23" x14ac:dyDescent="0.35">
      <c r="A220" s="1" t="s">
        <v>15</v>
      </c>
      <c r="B220" s="1" t="s">
        <v>892</v>
      </c>
      <c r="E220" s="3" t="str">
        <f t="shared" si="25"/>
        <v>กท 5211-</v>
      </c>
      <c r="F220" s="3" t="str">
        <f>VLOOKUP(A220,Table4[],2,0)</f>
        <v>กรุงเทพมหานคร</v>
      </c>
      <c r="G220" s="3" t="str">
        <f>VLOOKUP(TRIM(B220),Table22[[รหัสหน่วย2]:[ตำบลที่ตั้งหน่วย]],2,0)</f>
        <v>อาคารพักส่วนกลางบางนา</v>
      </c>
      <c r="H220" s="3" t="str">
        <f>VLOOKUP(TRIM(B220),Table22[[รหัสหน่วย2]:[ตำบลที่ตั้งหน่วย]],3,0)</f>
        <v>บางนา</v>
      </c>
      <c r="I220" s="3" t="e">
        <f>VLOOKUP(TRIM(C220),Table3[],2,FALSE)</f>
        <v>#N/A</v>
      </c>
      <c r="J220" s="25" t="s">
        <v>895</v>
      </c>
      <c r="K220" s="1" t="s">
        <v>891</v>
      </c>
      <c r="L220" s="13">
        <v>2529</v>
      </c>
      <c r="N220" s="4"/>
      <c r="O220" s="21">
        <v>64</v>
      </c>
      <c r="Q220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1" spans="1:23" x14ac:dyDescent="0.35">
      <c r="A221" s="1" t="s">
        <v>15</v>
      </c>
      <c r="B221" s="1" t="s">
        <v>892</v>
      </c>
      <c r="E221" s="3" t="str">
        <f t="shared" si="25"/>
        <v>กท 5211-</v>
      </c>
      <c r="F221" s="3" t="str">
        <f>VLOOKUP(A221,Table4[],2,0)</f>
        <v>กรุงเทพมหานคร</v>
      </c>
      <c r="G221" s="3" t="str">
        <f>VLOOKUP(TRIM(B221),Table22[[รหัสหน่วย2]:[ตำบลที่ตั้งหน่วย]],2,0)</f>
        <v>อาคารพักส่วนกลางบางนา</v>
      </c>
      <c r="H221" s="3" t="str">
        <f>VLOOKUP(TRIM(B221),Table22[[รหัสหน่วย2]:[ตำบลที่ตั้งหน่วย]],3,0)</f>
        <v>บางนา</v>
      </c>
      <c r="I221" s="3" t="e">
        <f>VLOOKUP(TRIM(C221),Table3[],2,FALSE)</f>
        <v>#N/A</v>
      </c>
      <c r="J221" s="25" t="s">
        <v>896</v>
      </c>
      <c r="K221" s="1" t="s">
        <v>891</v>
      </c>
      <c r="L221" s="13">
        <v>2529</v>
      </c>
      <c r="N221" s="4"/>
      <c r="O221" s="21">
        <v>64</v>
      </c>
      <c r="Q221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2" spans="1:23" x14ac:dyDescent="0.35">
      <c r="A222" s="1" t="s">
        <v>15</v>
      </c>
      <c r="B222" s="1" t="s">
        <v>892</v>
      </c>
      <c r="E222" s="3" t="str">
        <f t="shared" ref="E222" si="26">A222&amp;" "&amp;B222&amp;"-"&amp;C222&amp;D222</f>
        <v>กท 5211-</v>
      </c>
      <c r="F222" s="3" t="str">
        <f>VLOOKUP(A222,Table4[],2,0)</f>
        <v>กรุงเทพมหานคร</v>
      </c>
      <c r="G222" s="3" t="str">
        <f>VLOOKUP(TRIM(B222),Table22[[รหัสหน่วย2]:[ตำบลที่ตั้งหน่วย]],2,0)</f>
        <v>อาคารพักส่วนกลางบางนา</v>
      </c>
      <c r="H222" s="3" t="str">
        <f>VLOOKUP(TRIM(B222),Table22[[รหัสหน่วย2]:[ตำบลที่ตั้งหน่วย]],3,0)</f>
        <v>บางนา</v>
      </c>
      <c r="I222" s="3" t="e">
        <f>VLOOKUP(TRIM(C222),Table3[],2,FALSE)</f>
        <v>#N/A</v>
      </c>
      <c r="J222" s="25" t="s">
        <v>897</v>
      </c>
      <c r="K222" s="1" t="s">
        <v>891</v>
      </c>
      <c r="L222" s="13">
        <v>2529</v>
      </c>
      <c r="N222" s="4"/>
      <c r="O222" s="21">
        <v>64</v>
      </c>
      <c r="Q222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3" spans="1:23" x14ac:dyDescent="0.35">
      <c r="A223" s="1" t="s">
        <v>15</v>
      </c>
      <c r="B223" s="1" t="s">
        <v>892</v>
      </c>
      <c r="E223" s="3" t="str">
        <f t="shared" ref="E223:E224" si="27">A223&amp;" "&amp;B223&amp;"-"&amp;C223&amp;D223</f>
        <v>กท 5211-</v>
      </c>
      <c r="F223" s="3" t="str">
        <f>VLOOKUP(A223,Table4[],2,0)</f>
        <v>กรุงเทพมหานคร</v>
      </c>
      <c r="G223" s="3" t="str">
        <f>VLOOKUP(TRIM(B223),Table22[[รหัสหน่วย2]:[ตำบลที่ตั้งหน่วย]],2,0)</f>
        <v>อาคารพักส่วนกลางบางนา</v>
      </c>
      <c r="H223" s="3" t="str">
        <f>VLOOKUP(TRIM(B223),Table22[[รหัสหน่วย2]:[ตำบลที่ตั้งหน่วย]],3,0)</f>
        <v>บางนา</v>
      </c>
      <c r="I223" s="3" t="e">
        <f>VLOOKUP(TRIM(C223),Table3[],2,FALSE)</f>
        <v>#N/A</v>
      </c>
      <c r="J223" s="25" t="s">
        <v>898</v>
      </c>
      <c r="K223" s="1" t="s">
        <v>891</v>
      </c>
      <c r="L223" s="13">
        <v>2529</v>
      </c>
      <c r="N223" s="4"/>
      <c r="O223" s="21">
        <v>64</v>
      </c>
      <c r="Q223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4" spans="1:23" x14ac:dyDescent="0.35">
      <c r="A224" s="1" t="s">
        <v>15</v>
      </c>
      <c r="B224" s="1" t="s">
        <v>892</v>
      </c>
      <c r="E224" s="3" t="str">
        <f t="shared" si="27"/>
        <v>กท 5211-</v>
      </c>
      <c r="J224" s="25" t="s">
        <v>899</v>
      </c>
      <c r="K224" s="1" t="s">
        <v>847</v>
      </c>
      <c r="L224" s="13">
        <v>2529</v>
      </c>
      <c r="N224" s="4"/>
      <c r="Q224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5" spans="1:17" x14ac:dyDescent="0.35">
      <c r="A225" s="1" t="s">
        <v>15</v>
      </c>
      <c r="B225" s="1" t="s">
        <v>892</v>
      </c>
      <c r="E225" s="3" t="str">
        <f>A225&amp;" "&amp;B225&amp;"-"&amp;C225&amp;D225</f>
        <v>กท 5211-</v>
      </c>
      <c r="F225" s="3" t="str">
        <f>VLOOKUP(A225,Table4[],2,0)</f>
        <v>กรุงเทพมหานคร</v>
      </c>
      <c r="G225" s="3" t="str">
        <f>VLOOKUP(TRIM(B225),Table22[[รหัสหน่วย2]:[ตำบลที่ตั้งหน่วย]],2,0)</f>
        <v>อาคารพักส่วนกลางบางนา</v>
      </c>
      <c r="H225" s="3" t="str">
        <f>VLOOKUP(TRIM(B225),Table22[[รหัสหน่วย2]:[ตำบลที่ตั้งหน่วย]],3,0)</f>
        <v>บางนา</v>
      </c>
      <c r="I225" s="3" t="e">
        <f>VLOOKUP(TRIM(C225),Table3[],2,FALSE)</f>
        <v>#N/A</v>
      </c>
      <c r="J225" s="25" t="s">
        <v>900</v>
      </c>
      <c r="L225" s="13">
        <v>2529</v>
      </c>
      <c r="N225" s="4"/>
      <c r="O225" s="34">
        <v>20</v>
      </c>
      <c r="Q225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6" spans="1:17" x14ac:dyDescent="0.35">
      <c r="A226" s="1" t="s">
        <v>15</v>
      </c>
      <c r="B226" s="1" t="s">
        <v>892</v>
      </c>
      <c r="E226" s="3" t="str">
        <f>A226&amp;" "&amp;B226&amp;"-"&amp;C226&amp;D226</f>
        <v>กท 5211-</v>
      </c>
      <c r="F226" s="3" t="str">
        <f>VLOOKUP(A226,Table4[],2,0)</f>
        <v>กรุงเทพมหานคร</v>
      </c>
      <c r="G226" s="3" t="str">
        <f>VLOOKUP(TRIM(B226),Table22[[รหัสหน่วย2]:[ตำบลที่ตั้งหน่วย]],2,0)</f>
        <v>อาคารพักส่วนกลางบางนา</v>
      </c>
      <c r="H226" s="3" t="str">
        <f>VLOOKUP(TRIM(B226),Table22[[รหัสหน่วย2]:[ตำบลที่ตั้งหน่วย]],3,0)</f>
        <v>บางนา</v>
      </c>
      <c r="I226" s="3" t="e">
        <f>VLOOKUP(TRIM(C226),Table3[],2,FALSE)</f>
        <v>#N/A</v>
      </c>
      <c r="J226" s="25" t="s">
        <v>901</v>
      </c>
      <c r="L226" s="13">
        <v>2529</v>
      </c>
      <c r="N226" s="4"/>
      <c r="O226" s="21">
        <v>20</v>
      </c>
      <c r="Q226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7" spans="1:17" x14ac:dyDescent="0.35">
      <c r="A227" s="1" t="s">
        <v>15</v>
      </c>
      <c r="B227" s="1" t="s">
        <v>892</v>
      </c>
      <c r="E227" s="3" t="str">
        <f>A227&amp;" "&amp;B227&amp;"-"&amp;C227&amp;D227</f>
        <v>กท 5211-</v>
      </c>
      <c r="F227" s="3" t="str">
        <f>VLOOKUP(A227,Table4[],2,0)</f>
        <v>กรุงเทพมหานคร</v>
      </c>
      <c r="G227" s="3" t="str">
        <f>VLOOKUP(TRIM(B227),Table22[[รหัสหน่วย2]:[ตำบลที่ตั้งหน่วย]],2,0)</f>
        <v>อาคารพักส่วนกลางบางนา</v>
      </c>
      <c r="H227" s="3" t="str">
        <f>VLOOKUP(TRIM(B227),Table22[[รหัสหน่วย2]:[ตำบลที่ตั้งหน่วย]],3,0)</f>
        <v>บางนา</v>
      </c>
      <c r="I227" s="3" t="e">
        <f>VLOOKUP(TRIM(C227),Table3[],2,FALSE)</f>
        <v>#N/A</v>
      </c>
      <c r="J227" s="25" t="s">
        <v>902</v>
      </c>
      <c r="K227" s="1" t="s">
        <v>891</v>
      </c>
      <c r="L227" s="13">
        <v>2530</v>
      </c>
      <c r="N227" s="4"/>
      <c r="O227" s="21">
        <v>64</v>
      </c>
      <c r="Q227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28" spans="1:17" x14ac:dyDescent="0.35">
      <c r="A228" s="1" t="s">
        <v>15</v>
      </c>
      <c r="B228" s="1" t="s">
        <v>892</v>
      </c>
      <c r="E228" s="3" t="str">
        <f t="shared" ref="E228:E237" si="28">A228&amp;" "&amp;B228&amp;"-"&amp;C228&amp;D228</f>
        <v>กท 5211-</v>
      </c>
      <c r="F228" s="3" t="str">
        <f>VLOOKUP(A228,Table4[],2,0)</f>
        <v>กรุงเทพมหานคร</v>
      </c>
      <c r="G228" s="3" t="str">
        <f>VLOOKUP(TRIM(B228),Table22[[รหัสหน่วย2]:[ตำบลที่ตั้งหน่วย]],2,0)</f>
        <v>อาคารพักส่วนกลางบางนา</v>
      </c>
      <c r="H228" s="3" t="str">
        <f>VLOOKUP(TRIM(B228),Table22[[รหัสหน่วย2]:[ตำบลที่ตั้งหน่วย]],3,0)</f>
        <v>บางนา</v>
      </c>
      <c r="I228" s="3" t="e">
        <f>VLOOKUP(TRIM(C228),Table3[],2,FALSE)</f>
        <v>#N/A</v>
      </c>
      <c r="J228" s="25" t="s">
        <v>903</v>
      </c>
      <c r="K228" s="1" t="s">
        <v>891</v>
      </c>
      <c r="L228" s="13">
        <v>2530</v>
      </c>
      <c r="N228" s="4"/>
      <c r="O228" s="21">
        <v>64</v>
      </c>
      <c r="Q228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29" spans="1:17" x14ac:dyDescent="0.35">
      <c r="A229" s="1" t="s">
        <v>15</v>
      </c>
      <c r="B229" s="1" t="s">
        <v>892</v>
      </c>
      <c r="E229" s="3" t="str">
        <f t="shared" si="28"/>
        <v>กท 5211-</v>
      </c>
      <c r="F229" s="3" t="str">
        <f>VLOOKUP(A229,Table4[],2,0)</f>
        <v>กรุงเทพมหานคร</v>
      </c>
      <c r="G229" s="3" t="str">
        <f>VLOOKUP(TRIM(B229),Table22[[รหัสหน่วย2]:[ตำบลที่ตั้งหน่วย]],2,0)</f>
        <v>อาคารพักส่วนกลางบางนา</v>
      </c>
      <c r="H229" s="3" t="str">
        <f>VLOOKUP(TRIM(B229),Table22[[รหัสหน่วย2]:[ตำบลที่ตั้งหน่วย]],3,0)</f>
        <v>บางนา</v>
      </c>
      <c r="I229" s="3" t="e">
        <f>VLOOKUP(TRIM(C229),Table3[],2,FALSE)</f>
        <v>#N/A</v>
      </c>
      <c r="J229" s="25" t="s">
        <v>904</v>
      </c>
      <c r="K229" s="1" t="s">
        <v>891</v>
      </c>
      <c r="L229" s="13">
        <v>2530</v>
      </c>
      <c r="N229" s="4"/>
      <c r="O229" s="21">
        <v>64</v>
      </c>
      <c r="Q229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0" spans="1:17" x14ac:dyDescent="0.35">
      <c r="A230" s="1" t="s">
        <v>15</v>
      </c>
      <c r="B230" s="1" t="s">
        <v>892</v>
      </c>
      <c r="E230" s="3" t="str">
        <f t="shared" si="28"/>
        <v>กท 5211-</v>
      </c>
      <c r="F230" s="3" t="str">
        <f>VLOOKUP(A230,Table4[],2,0)</f>
        <v>กรุงเทพมหานคร</v>
      </c>
      <c r="G230" s="3" t="str">
        <f>VLOOKUP(TRIM(B230),Table22[[รหัสหน่วย2]:[ตำบลที่ตั้งหน่วย]],2,0)</f>
        <v>อาคารพักส่วนกลางบางนา</v>
      </c>
      <c r="H230" s="3" t="str">
        <f>VLOOKUP(TRIM(B230),Table22[[รหัสหน่วย2]:[ตำบลที่ตั้งหน่วย]],3,0)</f>
        <v>บางนา</v>
      </c>
      <c r="I230" s="3" t="e">
        <f>VLOOKUP(TRIM(C230),Table3[],2,FALSE)</f>
        <v>#N/A</v>
      </c>
      <c r="J230" s="25" t="s">
        <v>905</v>
      </c>
      <c r="K230" s="1" t="s">
        <v>891</v>
      </c>
      <c r="L230" s="13">
        <v>2530</v>
      </c>
      <c r="N230" s="4"/>
      <c r="O230" s="21">
        <v>64</v>
      </c>
      <c r="Q230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1" spans="1:17" x14ac:dyDescent="0.35">
      <c r="A231" s="1" t="s">
        <v>15</v>
      </c>
      <c r="B231" s="1" t="s">
        <v>892</v>
      </c>
      <c r="E231" s="3" t="str">
        <f t="shared" si="28"/>
        <v>กท 5211-</v>
      </c>
      <c r="F231" s="3" t="str">
        <f>VLOOKUP(A231,Table4[],2,0)</f>
        <v>กรุงเทพมหานคร</v>
      </c>
      <c r="G231" s="3" t="str">
        <f>VLOOKUP(TRIM(B231),Table22[[รหัสหน่วย2]:[ตำบลที่ตั้งหน่วย]],2,0)</f>
        <v>อาคารพักส่วนกลางบางนา</v>
      </c>
      <c r="H231" s="3" t="str">
        <f>VLOOKUP(TRIM(B231),Table22[[รหัสหน่วย2]:[ตำบลที่ตั้งหน่วย]],3,0)</f>
        <v>บางนา</v>
      </c>
      <c r="I231" s="3" t="e">
        <f>VLOOKUP(TRIM(C231),Table3[],2,FALSE)</f>
        <v>#N/A</v>
      </c>
      <c r="J231" s="25" t="s">
        <v>906</v>
      </c>
      <c r="K231" s="1" t="s">
        <v>891</v>
      </c>
      <c r="L231" s="13">
        <v>2530</v>
      </c>
      <c r="N231" s="4"/>
      <c r="O231" s="21">
        <v>64</v>
      </c>
      <c r="Q231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2" spans="1:17" x14ac:dyDescent="0.35">
      <c r="A232" s="1" t="s">
        <v>15</v>
      </c>
      <c r="B232" s="1" t="s">
        <v>892</v>
      </c>
      <c r="E232" s="3" t="str">
        <f t="shared" si="28"/>
        <v>กท 5211-</v>
      </c>
      <c r="F232" s="3" t="str">
        <f>VLOOKUP(A232,Table4[],2,0)</f>
        <v>กรุงเทพมหานคร</v>
      </c>
      <c r="G232" s="3" t="str">
        <f>VLOOKUP(TRIM(B232),Table22[[รหัสหน่วย2]:[ตำบลที่ตั้งหน่วย]],2,0)</f>
        <v>อาคารพักส่วนกลางบางนา</v>
      </c>
      <c r="H232" s="3" t="str">
        <f>VLOOKUP(TRIM(B232),Table22[[รหัสหน่วย2]:[ตำบลที่ตั้งหน่วย]],3,0)</f>
        <v>บางนา</v>
      </c>
      <c r="I232" s="3" t="e">
        <f>VLOOKUP(TRIM(C232),Table3[],2,FALSE)</f>
        <v>#N/A</v>
      </c>
      <c r="J232" s="25" t="s">
        <v>907</v>
      </c>
      <c r="K232" s="1" t="s">
        <v>891</v>
      </c>
      <c r="L232" s="13">
        <v>2530</v>
      </c>
      <c r="N232" s="4"/>
      <c r="O232" s="21">
        <v>64</v>
      </c>
      <c r="Q232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3" spans="1:17" x14ac:dyDescent="0.35">
      <c r="A233" s="1" t="s">
        <v>15</v>
      </c>
      <c r="B233" s="1" t="s">
        <v>892</v>
      </c>
      <c r="E233" s="3" t="str">
        <f t="shared" si="28"/>
        <v>กท 5211-</v>
      </c>
      <c r="F233" s="3" t="str">
        <f>VLOOKUP(A233,Table4[],2,0)</f>
        <v>กรุงเทพมหานคร</v>
      </c>
      <c r="G233" s="3" t="str">
        <f>VLOOKUP(TRIM(B233),Table22[[รหัสหน่วย2]:[ตำบลที่ตั้งหน่วย]],2,0)</f>
        <v>อาคารพักส่วนกลางบางนา</v>
      </c>
      <c r="H233" s="3" t="str">
        <f>VLOOKUP(TRIM(B233),Table22[[รหัสหน่วย2]:[ตำบลที่ตั้งหน่วย]],3,0)</f>
        <v>บางนา</v>
      </c>
      <c r="I233" s="3" t="e">
        <f>VLOOKUP(TRIM(C233),Table3[],2,FALSE)</f>
        <v>#N/A</v>
      </c>
      <c r="J233" s="25" t="s">
        <v>908</v>
      </c>
      <c r="K233" s="1" t="s">
        <v>891</v>
      </c>
      <c r="L233" s="13">
        <v>2530</v>
      </c>
      <c r="N233" s="4"/>
      <c r="O233" s="21">
        <v>64</v>
      </c>
      <c r="Q233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4" spans="1:17" x14ac:dyDescent="0.35">
      <c r="A234" s="1" t="s">
        <v>15</v>
      </c>
      <c r="B234" s="1" t="s">
        <v>892</v>
      </c>
      <c r="E234" s="3" t="str">
        <f t="shared" si="28"/>
        <v>กท 5211-</v>
      </c>
      <c r="F234" s="3" t="str">
        <f>VLOOKUP(A234,Table4[],2,0)</f>
        <v>กรุงเทพมหานคร</v>
      </c>
      <c r="G234" s="3" t="str">
        <f>VLOOKUP(TRIM(B234),Table22[[รหัสหน่วย2]:[ตำบลที่ตั้งหน่วย]],2,0)</f>
        <v>อาคารพักส่วนกลางบางนา</v>
      </c>
      <c r="H234" s="3" t="str">
        <f>VLOOKUP(TRIM(B234),Table22[[รหัสหน่วย2]:[ตำบลที่ตั้งหน่วย]],3,0)</f>
        <v>บางนา</v>
      </c>
      <c r="I234" s="3" t="e">
        <f>VLOOKUP(TRIM(C234),Table3[],2,FALSE)</f>
        <v>#N/A</v>
      </c>
      <c r="J234" s="25" t="s">
        <v>909</v>
      </c>
      <c r="K234" s="1" t="s">
        <v>891</v>
      </c>
      <c r="L234" s="13">
        <v>2530</v>
      </c>
      <c r="N234" s="4"/>
      <c r="O234" s="21">
        <v>64</v>
      </c>
      <c r="Q234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5" spans="1:17" x14ac:dyDescent="0.35">
      <c r="A235" s="1" t="s">
        <v>15</v>
      </c>
      <c r="B235" s="1" t="s">
        <v>892</v>
      </c>
      <c r="E235" s="3" t="str">
        <f t="shared" si="28"/>
        <v>กท 5211-</v>
      </c>
      <c r="F235" s="3" t="str">
        <f>VLOOKUP(A235,Table4[],2,0)</f>
        <v>กรุงเทพมหานคร</v>
      </c>
      <c r="G235" s="3" t="str">
        <f>VLOOKUP(TRIM(B235),Table22[[รหัสหน่วย2]:[ตำบลที่ตั้งหน่วย]],2,0)</f>
        <v>อาคารพักส่วนกลางบางนา</v>
      </c>
      <c r="H235" s="3" t="str">
        <f>VLOOKUP(TRIM(B235),Table22[[รหัสหน่วย2]:[ตำบลที่ตั้งหน่วย]],3,0)</f>
        <v>บางนา</v>
      </c>
      <c r="I235" s="3" t="e">
        <f>VLOOKUP(TRIM(C235),Table3[],2,FALSE)</f>
        <v>#N/A</v>
      </c>
      <c r="J235" s="25" t="s">
        <v>910</v>
      </c>
      <c r="K235" s="1" t="s">
        <v>891</v>
      </c>
      <c r="L235" s="13">
        <v>2530</v>
      </c>
      <c r="N235" s="4"/>
      <c r="O235" s="21">
        <v>64</v>
      </c>
      <c r="Q235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6" spans="1:17" x14ac:dyDescent="0.35">
      <c r="A236" s="1" t="s">
        <v>15</v>
      </c>
      <c r="B236" s="1" t="s">
        <v>892</v>
      </c>
      <c r="E236" s="3" t="str">
        <f t="shared" si="28"/>
        <v>กท 5211-</v>
      </c>
      <c r="F236" s="3" t="str">
        <f>VLOOKUP(A236,Table4[],2,0)</f>
        <v>กรุงเทพมหานคร</v>
      </c>
      <c r="G236" s="3" t="str">
        <f>VLOOKUP(TRIM(B236),Table22[[รหัสหน่วย2]:[ตำบลที่ตั้งหน่วย]],2,0)</f>
        <v>อาคารพักส่วนกลางบางนา</v>
      </c>
      <c r="H236" s="3" t="str">
        <f>VLOOKUP(TRIM(B236),Table22[[รหัสหน่วย2]:[ตำบลที่ตั้งหน่วย]],3,0)</f>
        <v>บางนา</v>
      </c>
      <c r="I236" s="3" t="e">
        <f>VLOOKUP(TRIM(C236),Table3[],2,FALSE)</f>
        <v>#N/A</v>
      </c>
      <c r="J236" s="25" t="s">
        <v>911</v>
      </c>
      <c r="K236" s="1" t="s">
        <v>891</v>
      </c>
      <c r="L236" s="13">
        <v>2530</v>
      </c>
      <c r="N236" s="4"/>
      <c r="O236" s="21">
        <v>64</v>
      </c>
      <c r="Q236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7" spans="1:17" x14ac:dyDescent="0.35">
      <c r="A237" s="1" t="s">
        <v>15</v>
      </c>
      <c r="B237" s="1" t="s">
        <v>892</v>
      </c>
      <c r="E237" s="3" t="str">
        <f t="shared" si="28"/>
        <v>กท 5211-</v>
      </c>
      <c r="F237" s="3" t="str">
        <f>VLOOKUP(A237,Table4[],2,0)</f>
        <v>กรุงเทพมหานคร</v>
      </c>
      <c r="G237" s="3" t="str">
        <f>VLOOKUP(TRIM(B237),Table22[[รหัสหน่วย2]:[ตำบลที่ตั้งหน่วย]],2,0)</f>
        <v>อาคารพักส่วนกลางบางนา</v>
      </c>
      <c r="H237" s="3" t="str">
        <f>VLOOKUP(TRIM(B237),Table22[[รหัสหน่วย2]:[ตำบลที่ตั้งหน่วย]],3,0)</f>
        <v>บางนา</v>
      </c>
      <c r="I237" s="3" t="e">
        <f>VLOOKUP(TRIM(C237),Table3[],2,FALSE)</f>
        <v>#N/A</v>
      </c>
      <c r="J237" s="25" t="s">
        <v>912</v>
      </c>
      <c r="K237" s="1" t="s">
        <v>891</v>
      </c>
      <c r="L237" s="13">
        <v>2530</v>
      </c>
      <c r="N237" s="4"/>
      <c r="O237" s="21">
        <v>64</v>
      </c>
      <c r="Q237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8" spans="1:17" x14ac:dyDescent="0.35">
      <c r="A238" s="1" t="s">
        <v>15</v>
      </c>
      <c r="B238" s="1" t="s">
        <v>892</v>
      </c>
      <c r="E238" s="3" t="str">
        <f t="shared" ref="E238" si="29">A238&amp;" "&amp;B238&amp;"-"&amp;C238&amp;D238</f>
        <v>กท 5211-</v>
      </c>
      <c r="F238" s="3" t="str">
        <f>VLOOKUP(A238,Table4[],2,0)</f>
        <v>กรุงเทพมหานคร</v>
      </c>
      <c r="G238" s="3" t="str">
        <f>VLOOKUP(TRIM(B238),Table22[[รหัสหน่วย2]:[ตำบลที่ตั้งหน่วย]],2,0)</f>
        <v>อาคารพักส่วนกลางบางนา</v>
      </c>
      <c r="H238" s="3" t="str">
        <f>VLOOKUP(TRIM(B238),Table22[[รหัสหน่วย2]:[ตำบลที่ตั้งหน่วย]],3,0)</f>
        <v>บางนา</v>
      </c>
      <c r="I238" s="3" t="e">
        <f>VLOOKUP(TRIM(C238),Table3[],2,FALSE)</f>
        <v>#N/A</v>
      </c>
      <c r="J238" s="25" t="s">
        <v>913</v>
      </c>
      <c r="K238" s="1" t="s">
        <v>891</v>
      </c>
      <c r="L238" s="13">
        <v>2531</v>
      </c>
      <c r="N238" s="4"/>
      <c r="O238" s="21">
        <v>64</v>
      </c>
      <c r="Q238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39" spans="1:17" x14ac:dyDescent="0.35">
      <c r="A239" s="1" t="s">
        <v>15</v>
      </c>
      <c r="B239" s="1" t="s">
        <v>892</v>
      </c>
      <c r="E239" s="3" t="str">
        <f t="shared" ref="E239:E248" si="30">A239&amp;" "&amp;B239&amp;"-"&amp;C239&amp;D239</f>
        <v>กท 5211-</v>
      </c>
      <c r="F239" s="3" t="str">
        <f>VLOOKUP(A239,Table4[],2,0)</f>
        <v>กรุงเทพมหานคร</v>
      </c>
      <c r="G239" s="3" t="str">
        <f>VLOOKUP(TRIM(B239),Table22[[รหัสหน่วย2]:[ตำบลที่ตั้งหน่วย]],2,0)</f>
        <v>อาคารพักส่วนกลางบางนา</v>
      </c>
      <c r="H239" s="3" t="str">
        <f>VLOOKUP(TRIM(B239),Table22[[รหัสหน่วย2]:[ตำบลที่ตั้งหน่วย]],3,0)</f>
        <v>บางนา</v>
      </c>
      <c r="I239" s="3" t="e">
        <f>VLOOKUP(TRIM(C239),Table3[],2,FALSE)</f>
        <v>#N/A</v>
      </c>
      <c r="J239" s="25" t="s">
        <v>914</v>
      </c>
      <c r="K239" s="1" t="s">
        <v>891</v>
      </c>
      <c r="L239" s="13">
        <v>2531</v>
      </c>
      <c r="N239" s="4"/>
      <c r="O239" s="21">
        <v>64</v>
      </c>
      <c r="Q239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0" spans="1:17" x14ac:dyDescent="0.35">
      <c r="A240" s="1" t="s">
        <v>15</v>
      </c>
      <c r="B240" s="1" t="s">
        <v>892</v>
      </c>
      <c r="E240" s="3" t="str">
        <f t="shared" si="30"/>
        <v>กท 5211-</v>
      </c>
      <c r="F240" s="3" t="str">
        <f>VLOOKUP(A240,Table4[],2,0)</f>
        <v>กรุงเทพมหานคร</v>
      </c>
      <c r="G240" s="3" t="str">
        <f>VLOOKUP(TRIM(B240),Table22[[รหัสหน่วย2]:[ตำบลที่ตั้งหน่วย]],2,0)</f>
        <v>อาคารพักส่วนกลางบางนา</v>
      </c>
      <c r="H240" s="3" t="str">
        <f>VLOOKUP(TRIM(B240),Table22[[รหัสหน่วย2]:[ตำบลที่ตั้งหน่วย]],3,0)</f>
        <v>บางนา</v>
      </c>
      <c r="I240" s="3" t="e">
        <f>VLOOKUP(TRIM(C240),Table3[],2,FALSE)</f>
        <v>#N/A</v>
      </c>
      <c r="J240" s="25" t="s">
        <v>915</v>
      </c>
      <c r="K240" s="1" t="s">
        <v>891</v>
      </c>
      <c r="L240" s="13">
        <v>2531</v>
      </c>
      <c r="N240" s="4"/>
      <c r="O240" s="21">
        <v>64</v>
      </c>
      <c r="Q240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1" spans="1:24" x14ac:dyDescent="0.35">
      <c r="A241" s="1" t="s">
        <v>15</v>
      </c>
      <c r="B241" s="1" t="s">
        <v>892</v>
      </c>
      <c r="E241" s="3" t="str">
        <f t="shared" si="30"/>
        <v>กท 5211-</v>
      </c>
      <c r="F241" s="3" t="str">
        <f>VLOOKUP(A241,Table4[],2,0)</f>
        <v>กรุงเทพมหานคร</v>
      </c>
      <c r="G241" s="3" t="str">
        <f>VLOOKUP(TRIM(B241),Table22[[รหัสหน่วย2]:[ตำบลที่ตั้งหน่วย]],2,0)</f>
        <v>อาคารพักส่วนกลางบางนา</v>
      </c>
      <c r="H241" s="3" t="str">
        <f>VLOOKUP(TRIM(B241),Table22[[รหัสหน่วย2]:[ตำบลที่ตั้งหน่วย]],3,0)</f>
        <v>บางนา</v>
      </c>
      <c r="I241" s="3" t="e">
        <f>VLOOKUP(TRIM(C241),Table3[],2,FALSE)</f>
        <v>#N/A</v>
      </c>
      <c r="J241" s="25" t="s">
        <v>916</v>
      </c>
      <c r="K241" s="1" t="s">
        <v>891</v>
      </c>
      <c r="L241" s="13">
        <v>2531</v>
      </c>
      <c r="N241" s="4"/>
      <c r="O241" s="21">
        <v>64</v>
      </c>
      <c r="Q241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2" spans="1:24" x14ac:dyDescent="0.35">
      <c r="A242" s="1" t="s">
        <v>15</v>
      </c>
      <c r="B242" s="1" t="s">
        <v>892</v>
      </c>
      <c r="E242" s="3" t="str">
        <f t="shared" si="30"/>
        <v>กท 5211-</v>
      </c>
      <c r="F242" s="3" t="str">
        <f>VLOOKUP(A242,Table4[],2,0)</f>
        <v>กรุงเทพมหานคร</v>
      </c>
      <c r="G242" s="3" t="str">
        <f>VLOOKUP(TRIM(B242),Table22[[รหัสหน่วย2]:[ตำบลที่ตั้งหน่วย]],2,0)</f>
        <v>อาคารพักส่วนกลางบางนา</v>
      </c>
      <c r="H242" s="3" t="str">
        <f>VLOOKUP(TRIM(B242),Table22[[รหัสหน่วย2]:[ตำบลที่ตั้งหน่วย]],3,0)</f>
        <v>บางนา</v>
      </c>
      <c r="I242" s="3" t="e">
        <f>VLOOKUP(TRIM(C242),Table3[],2,FALSE)</f>
        <v>#N/A</v>
      </c>
      <c r="J242" s="25" t="s">
        <v>917</v>
      </c>
      <c r="K242" s="1" t="s">
        <v>891</v>
      </c>
      <c r="L242" s="13">
        <v>2531</v>
      </c>
      <c r="N242" s="4"/>
      <c r="O242" s="21">
        <v>64</v>
      </c>
      <c r="Q242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3" spans="1:24" x14ac:dyDescent="0.35">
      <c r="A243" s="1" t="s">
        <v>15</v>
      </c>
      <c r="B243" s="1" t="s">
        <v>892</v>
      </c>
      <c r="E243" s="3" t="str">
        <f t="shared" si="30"/>
        <v>กท 5211-</v>
      </c>
      <c r="F243" s="3" t="str">
        <f>VLOOKUP(A243,Table4[],2,0)</f>
        <v>กรุงเทพมหานคร</v>
      </c>
      <c r="G243" s="3" t="str">
        <f>VLOOKUP(TRIM(B243),Table22[[รหัสหน่วย2]:[ตำบลที่ตั้งหน่วย]],2,0)</f>
        <v>อาคารพักส่วนกลางบางนา</v>
      </c>
      <c r="H243" s="3" t="str">
        <f>VLOOKUP(TRIM(B243),Table22[[รหัสหน่วย2]:[ตำบลที่ตั้งหน่วย]],3,0)</f>
        <v>บางนา</v>
      </c>
      <c r="I243" s="3" t="e">
        <f>VLOOKUP(TRIM(C243),Table3[],2,FALSE)</f>
        <v>#N/A</v>
      </c>
      <c r="J243" s="25" t="s">
        <v>918</v>
      </c>
      <c r="K243" s="1" t="s">
        <v>891</v>
      </c>
      <c r="L243" s="13">
        <v>2531</v>
      </c>
      <c r="N243" s="4"/>
      <c r="O243" s="21">
        <v>64</v>
      </c>
      <c r="Q243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4" spans="1:24" x14ac:dyDescent="0.35">
      <c r="A244" s="1" t="s">
        <v>15</v>
      </c>
      <c r="B244" s="1" t="s">
        <v>892</v>
      </c>
      <c r="E244" s="3" t="str">
        <f t="shared" si="30"/>
        <v>กท 5211-</v>
      </c>
      <c r="F244" s="3" t="str">
        <f>VLOOKUP(A244,Table4[],2,0)</f>
        <v>กรุงเทพมหานคร</v>
      </c>
      <c r="G244" s="3" t="str">
        <f>VLOOKUP(TRIM(B244),Table22[[รหัสหน่วย2]:[ตำบลที่ตั้งหน่วย]],2,0)</f>
        <v>อาคารพักส่วนกลางบางนา</v>
      </c>
      <c r="H244" s="3" t="str">
        <f>VLOOKUP(TRIM(B244),Table22[[รหัสหน่วย2]:[ตำบลที่ตั้งหน่วย]],3,0)</f>
        <v>บางนา</v>
      </c>
      <c r="I244" s="3" t="e">
        <f>VLOOKUP(TRIM(C244),Table3[],2,FALSE)</f>
        <v>#N/A</v>
      </c>
      <c r="J244" s="25" t="s">
        <v>919</v>
      </c>
      <c r="K244" s="1" t="s">
        <v>891</v>
      </c>
      <c r="L244" s="13">
        <v>2531</v>
      </c>
      <c r="N244" s="4"/>
      <c r="O244" s="21">
        <v>64</v>
      </c>
      <c r="Q244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5" spans="1:24" x14ac:dyDescent="0.35">
      <c r="A245" s="1" t="s">
        <v>15</v>
      </c>
      <c r="B245" s="1" t="s">
        <v>892</v>
      </c>
      <c r="E245" s="3" t="str">
        <f t="shared" si="30"/>
        <v>กท 5211-</v>
      </c>
      <c r="F245" s="3" t="str">
        <f>VLOOKUP(A245,Table4[],2,0)</f>
        <v>กรุงเทพมหานคร</v>
      </c>
      <c r="G245" s="3" t="str">
        <f>VLOOKUP(TRIM(B245),Table22[[รหัสหน่วย2]:[ตำบลที่ตั้งหน่วย]],2,0)</f>
        <v>อาคารพักส่วนกลางบางนา</v>
      </c>
      <c r="H245" s="3" t="str">
        <f>VLOOKUP(TRIM(B245),Table22[[รหัสหน่วย2]:[ตำบลที่ตั้งหน่วย]],3,0)</f>
        <v>บางนา</v>
      </c>
      <c r="I245" s="3" t="e">
        <f>VLOOKUP(TRIM(C245),Table3[],2,FALSE)</f>
        <v>#N/A</v>
      </c>
      <c r="J245" s="25" t="s">
        <v>920</v>
      </c>
      <c r="K245" s="1" t="s">
        <v>891</v>
      </c>
      <c r="L245" s="13">
        <v>2531</v>
      </c>
      <c r="N245" s="4"/>
      <c r="O245" s="21">
        <v>64</v>
      </c>
      <c r="Q245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6" spans="1:24" x14ac:dyDescent="0.35">
      <c r="A246" s="1" t="s">
        <v>15</v>
      </c>
      <c r="B246" s="1" t="s">
        <v>892</v>
      </c>
      <c r="E246" s="3" t="str">
        <f t="shared" si="30"/>
        <v>กท 5211-</v>
      </c>
      <c r="F246" s="3" t="str">
        <f>VLOOKUP(A246,Table4[],2,0)</f>
        <v>กรุงเทพมหานคร</v>
      </c>
      <c r="G246" s="3" t="str">
        <f>VLOOKUP(TRIM(B246),Table22[[รหัสหน่วย2]:[ตำบลที่ตั้งหน่วย]],2,0)</f>
        <v>อาคารพักส่วนกลางบางนา</v>
      </c>
      <c r="H246" s="3" t="str">
        <f>VLOOKUP(TRIM(B246),Table22[[รหัสหน่วย2]:[ตำบลที่ตั้งหน่วย]],3,0)</f>
        <v>บางนา</v>
      </c>
      <c r="I246" s="3" t="e">
        <f>VLOOKUP(TRIM(C246),Table3[],2,FALSE)</f>
        <v>#N/A</v>
      </c>
      <c r="J246" s="25" t="s">
        <v>921</v>
      </c>
      <c r="K246" s="1" t="s">
        <v>891</v>
      </c>
      <c r="L246" s="13">
        <v>2531</v>
      </c>
      <c r="N246" s="4"/>
      <c r="O246" s="21">
        <v>64</v>
      </c>
      <c r="Q246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7" spans="1:24" x14ac:dyDescent="0.35">
      <c r="A247" s="1" t="s">
        <v>15</v>
      </c>
      <c r="B247" s="1" t="s">
        <v>892</v>
      </c>
      <c r="E247" s="3" t="str">
        <f t="shared" si="30"/>
        <v>กท 5211-</v>
      </c>
      <c r="F247" s="3" t="str">
        <f>VLOOKUP(A247,Table4[],2,0)</f>
        <v>กรุงเทพมหานคร</v>
      </c>
      <c r="G247" s="3" t="str">
        <f>VLOOKUP(TRIM(B247),Table22[[รหัสหน่วย2]:[ตำบลที่ตั้งหน่วย]],2,0)</f>
        <v>อาคารพักส่วนกลางบางนา</v>
      </c>
      <c r="H247" s="3" t="str">
        <f>VLOOKUP(TRIM(B247),Table22[[รหัสหน่วย2]:[ตำบลที่ตั้งหน่วย]],3,0)</f>
        <v>บางนา</v>
      </c>
      <c r="I247" s="3" t="e">
        <f>VLOOKUP(TRIM(C247),Table3[],2,FALSE)</f>
        <v>#N/A</v>
      </c>
      <c r="J247" s="25" t="s">
        <v>922</v>
      </c>
      <c r="K247" s="1" t="s">
        <v>891</v>
      </c>
      <c r="L247" s="13">
        <v>2531</v>
      </c>
      <c r="N247" s="4"/>
      <c r="O247" s="21">
        <v>64</v>
      </c>
      <c r="Q247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8" spans="1:24" x14ac:dyDescent="0.35">
      <c r="A248" s="1" t="s">
        <v>15</v>
      </c>
      <c r="B248" s="1" t="s">
        <v>892</v>
      </c>
      <c r="E248" s="3" t="str">
        <f t="shared" si="30"/>
        <v>กท 5211-</v>
      </c>
      <c r="F248" s="3" t="str">
        <f>VLOOKUP(A248,Table4[],2,0)</f>
        <v>กรุงเทพมหานคร</v>
      </c>
      <c r="G248" s="3" t="str">
        <f>VLOOKUP(TRIM(B248),Table22[[รหัสหน่วย2]:[ตำบลที่ตั้งหน่วย]],2,0)</f>
        <v>อาคารพักส่วนกลางบางนา</v>
      </c>
      <c r="H248" s="3" t="str">
        <f>VLOOKUP(TRIM(B248),Table22[[รหัสหน่วย2]:[ตำบลที่ตั้งหน่วย]],3,0)</f>
        <v>บางนา</v>
      </c>
      <c r="I248" s="3" t="e">
        <f>VLOOKUP(TRIM(C248),Table3[],2,FALSE)</f>
        <v>#N/A</v>
      </c>
      <c r="J248" s="25" t="s">
        <v>923</v>
      </c>
      <c r="K248" s="1" t="s">
        <v>891</v>
      </c>
      <c r="L248" s="13">
        <v>2531</v>
      </c>
      <c r="N248" s="4"/>
      <c r="O248" s="21">
        <v>64</v>
      </c>
      <c r="Q248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9" spans="1:24" x14ac:dyDescent="0.35">
      <c r="A249" s="1" t="s">
        <v>15</v>
      </c>
      <c r="B249" s="1" t="s">
        <v>892</v>
      </c>
      <c r="E249" s="3" t="str">
        <f t="shared" ref="E249" si="31">A249&amp;" "&amp;B249&amp;"-"&amp;C249&amp;D249</f>
        <v>กท 5211-</v>
      </c>
      <c r="F249" s="3" t="str">
        <f>VLOOKUP(A249,Table4[],2,0)</f>
        <v>กรุงเทพมหานคร</v>
      </c>
      <c r="G249" s="3" t="str">
        <f>VLOOKUP(TRIM(B249),Table22[[รหัสหน่วย2]:[ตำบลที่ตั้งหน่วย]],2,0)</f>
        <v>อาคารพักส่วนกลางบางนา</v>
      </c>
      <c r="H249" s="3" t="str">
        <f>VLOOKUP(TRIM(B249),Table22[[รหัสหน่วย2]:[ตำบลที่ตั้งหน่วย]],3,0)</f>
        <v>บางนา</v>
      </c>
      <c r="I249" s="3" t="e">
        <f>VLOOKUP(TRIM(C249),Table3[],2,FALSE)</f>
        <v>#N/A</v>
      </c>
      <c r="J249" s="25" t="s">
        <v>924</v>
      </c>
      <c r="K249" s="1" t="s">
        <v>891</v>
      </c>
      <c r="L249" s="13">
        <v>2535</v>
      </c>
      <c r="N249" s="4"/>
      <c r="O249" s="21">
        <v>64</v>
      </c>
      <c r="Q249" s="13">
        <f ca="1">IF(ISBLANK(Table5[[#This Row],[พ.ศ.ที่สร้างเสร็จ]]),"ไม่ระบุ",YEAR(TODAY())-Table5[[#This Row],[พ.ศ.ที่สร้างเสร็จ]]+543)</f>
        <v>30</v>
      </c>
    </row>
    <row r="250" spans="1:24" x14ac:dyDescent="0.35">
      <c r="A250" s="1" t="s">
        <v>15</v>
      </c>
      <c r="B250" s="1" t="s">
        <v>892</v>
      </c>
      <c r="E250" s="3" t="str">
        <f t="shared" ref="E250" si="32">A250&amp;" "&amp;B250&amp;"-"&amp;C250&amp;D250</f>
        <v>กท 5211-</v>
      </c>
      <c r="F250" s="3" t="str">
        <f>VLOOKUP(A250,Table4[],2,0)</f>
        <v>กรุงเทพมหานคร</v>
      </c>
      <c r="G250" s="3" t="str">
        <f>VLOOKUP(TRIM(B250),Table22[[รหัสหน่วย2]:[ตำบลที่ตั้งหน่วย]],2,0)</f>
        <v>อาคารพักส่วนกลางบางนา</v>
      </c>
      <c r="H250" s="3" t="str">
        <f>VLOOKUP(TRIM(B250),Table22[[รหัสหน่วย2]:[ตำบลที่ตั้งหน่วย]],3,0)</f>
        <v>บางนา</v>
      </c>
      <c r="I250" s="3" t="e">
        <f>VLOOKUP(TRIM(C250),Table3[],2,FALSE)</f>
        <v>#N/A</v>
      </c>
      <c r="J250" s="25" t="s">
        <v>925</v>
      </c>
      <c r="K250" s="1" t="s">
        <v>891</v>
      </c>
      <c r="L250" s="13">
        <v>2535</v>
      </c>
      <c r="N250" s="4"/>
      <c r="O250" s="21">
        <v>64</v>
      </c>
      <c r="Q250" s="13">
        <f ca="1">IF(ISBLANK(Table5[[#This Row],[พ.ศ.ที่สร้างเสร็จ]]),"ไม่ระบุ",YEAR(TODAY())-Table5[[#This Row],[พ.ศ.ที่สร้างเสร็จ]]+543)</f>
        <v>30</v>
      </c>
    </row>
    <row r="251" spans="1:24" x14ac:dyDescent="0.35">
      <c r="A251" s="1" t="s">
        <v>15</v>
      </c>
      <c r="B251" s="1" t="s">
        <v>892</v>
      </c>
      <c r="E251" s="3" t="str">
        <f t="shared" ref="E251" si="33">A251&amp;" "&amp;B251&amp;"-"&amp;C251&amp;D251</f>
        <v>กท 5211-</v>
      </c>
      <c r="F251" s="3" t="str">
        <f>VLOOKUP(A251,Table4[],2,0)</f>
        <v>กรุงเทพมหานคร</v>
      </c>
      <c r="G251" s="3" t="str">
        <f>VLOOKUP(TRIM(B251),Table22[[รหัสหน่วย2]:[ตำบลที่ตั้งหน่วย]],2,0)</f>
        <v>อาคารพักส่วนกลางบางนา</v>
      </c>
      <c r="H251" s="3" t="str">
        <f>VLOOKUP(TRIM(B251),Table22[[รหัสหน่วย2]:[ตำบลที่ตั้งหน่วย]],3,0)</f>
        <v>บางนา</v>
      </c>
      <c r="I251" s="3" t="e">
        <f>VLOOKUP(TRIM(C251),Table3[],2,FALSE)</f>
        <v>#N/A</v>
      </c>
      <c r="J251" s="25" t="s">
        <v>926</v>
      </c>
      <c r="K251" s="1" t="s">
        <v>891</v>
      </c>
      <c r="L251" s="13">
        <v>2548</v>
      </c>
      <c r="N251" s="4"/>
      <c r="O251" s="21">
        <v>64</v>
      </c>
      <c r="Q251" s="13">
        <f ca="1">IF(ISBLANK(Table5[[#This Row],[พ.ศ.ที่สร้างเสร็จ]]),"ไม่ระบุ",YEAR(TODAY())-Table5[[#This Row],[พ.ศ.ที่สร้างเสร็จ]]+543)</f>
        <v>17</v>
      </c>
    </row>
    <row r="252" spans="1:24" x14ac:dyDescent="0.35">
      <c r="A252" s="1" t="s">
        <v>15</v>
      </c>
      <c r="B252" s="1" t="s">
        <v>892</v>
      </c>
      <c r="E252" s="3" t="str">
        <f t="shared" ref="E252" si="34">A252&amp;" "&amp;B252&amp;"-"&amp;C252&amp;D252</f>
        <v>กท 5211-</v>
      </c>
      <c r="F252" s="3" t="str">
        <f>VLOOKUP(A252,Table4[],2,0)</f>
        <v>กรุงเทพมหานคร</v>
      </c>
      <c r="G252" s="3" t="str">
        <f>VLOOKUP(TRIM(B252),Table22[[รหัสหน่วย2]:[ตำบลที่ตั้งหน่วย]],2,0)</f>
        <v>อาคารพักส่วนกลางบางนา</v>
      </c>
      <c r="H252" s="3" t="str">
        <f>VLOOKUP(TRIM(B252),Table22[[รหัสหน่วย2]:[ตำบลที่ตั้งหน่วย]],3,0)</f>
        <v>บางนา</v>
      </c>
      <c r="I252" s="3" t="e">
        <f>VLOOKUP(TRIM(C252),Table3[],2,FALSE)</f>
        <v>#N/A</v>
      </c>
      <c r="J252" s="25" t="s">
        <v>927</v>
      </c>
      <c r="K252" s="1" t="s">
        <v>891</v>
      </c>
      <c r="L252" s="13">
        <v>2548</v>
      </c>
      <c r="N252" s="4"/>
      <c r="O252" s="21">
        <v>64</v>
      </c>
      <c r="Q252" s="13">
        <f ca="1">IF(ISBLANK(Table5[[#This Row],[พ.ศ.ที่สร้างเสร็จ]]),"ไม่ระบุ",YEAR(TODAY())-Table5[[#This Row],[พ.ศ.ที่สร้างเสร็จ]]+543)</f>
        <v>17</v>
      </c>
    </row>
    <row r="253" spans="1:24" x14ac:dyDescent="0.35">
      <c r="A253" s="1" t="s">
        <v>15</v>
      </c>
      <c r="B253" s="1" t="s">
        <v>892</v>
      </c>
      <c r="E253" s="3" t="str">
        <f t="shared" ref="E253" si="35">A253&amp;" "&amp;B253&amp;"-"&amp;C253&amp;D253</f>
        <v>กท 5211-</v>
      </c>
      <c r="F253" s="3" t="str">
        <f>VLOOKUP(A253,Table4[],2,0)</f>
        <v>กรุงเทพมหานคร</v>
      </c>
      <c r="G253" s="3" t="str">
        <f>VLOOKUP(TRIM(B253),Table22[[รหัสหน่วย2]:[ตำบลที่ตั้งหน่วย]],2,0)</f>
        <v>อาคารพักส่วนกลางบางนา</v>
      </c>
      <c r="H253" s="3" t="str">
        <f>VLOOKUP(TRIM(B253),Table22[[รหัสหน่วย2]:[ตำบลที่ตั้งหน่วย]],3,0)</f>
        <v>บางนา</v>
      </c>
      <c r="I253" s="3" t="e">
        <f>VLOOKUP(TRIM(C253),Table3[],2,FALSE)</f>
        <v>#N/A</v>
      </c>
      <c r="J253" s="25" t="s">
        <v>928</v>
      </c>
      <c r="K253" s="1" t="s">
        <v>930</v>
      </c>
      <c r="L253" s="13">
        <v>2558</v>
      </c>
      <c r="N253" s="4"/>
      <c r="Q253" s="13">
        <f ca="1">IF(ISBLANK(Table5[[#This Row],[พ.ศ.ที่สร้างเสร็จ]]),"ไม่ระบุ",YEAR(TODAY())-Table5[[#This Row],[พ.ศ.ที่สร้างเสร็จ]]+543)</f>
        <v>7</v>
      </c>
      <c r="W253" s="1" t="s">
        <v>929</v>
      </c>
    </row>
    <row r="254" spans="1:24" x14ac:dyDescent="0.35">
      <c r="A254" s="1" t="s">
        <v>15</v>
      </c>
      <c r="B254" s="1" t="s">
        <v>892</v>
      </c>
      <c r="E254" s="3" t="str">
        <f t="shared" ref="E254" si="36">A254&amp;" "&amp;B254&amp;"-"&amp;C254&amp;D254</f>
        <v>กท 5211-</v>
      </c>
      <c r="F254" s="3" t="str">
        <f>VLOOKUP(A254,Table4[],2,0)</f>
        <v>กรุงเทพมหานคร</v>
      </c>
      <c r="G254" s="3" t="str">
        <f>VLOOKUP(TRIM(B254),Table22[[รหัสหน่วย2]:[ตำบลที่ตั้งหน่วย]],2,0)</f>
        <v>อาคารพักส่วนกลางบางนา</v>
      </c>
      <c r="H254" s="3" t="str">
        <f>VLOOKUP(TRIM(B254),Table22[[รหัสหน่วย2]:[ตำบลที่ตั้งหน่วย]],3,0)</f>
        <v>บางนา</v>
      </c>
      <c r="I254" s="3" t="e">
        <f>VLOOKUP(TRIM(C254),Table3[],2,FALSE)</f>
        <v>#N/A</v>
      </c>
      <c r="J254" s="25" t="s">
        <v>932</v>
      </c>
      <c r="K254" s="1" t="s">
        <v>933</v>
      </c>
      <c r="L254" s="13">
        <v>2533</v>
      </c>
      <c r="N254" s="4"/>
      <c r="Q254" s="13">
        <f ca="1">IF(ISBLANK(Table5[[#This Row],[พ.ศ.ที่สร้างเสร็จ]]),"ไม่ระบุ",YEAR(TODAY())-Table5[[#This Row],[พ.ศ.ที่สร้างเสร็จ]]+543)</f>
        <v>32</v>
      </c>
      <c r="W254" s="1" t="s">
        <v>929</v>
      </c>
    </row>
    <row r="255" spans="1:24" x14ac:dyDescent="0.35">
      <c r="A255" s="1" t="s">
        <v>15</v>
      </c>
      <c r="B255" s="1" t="s">
        <v>892</v>
      </c>
      <c r="E255" s="3" t="str">
        <f t="shared" ref="E255" si="37">A255&amp;" "&amp;B255&amp;"-"&amp;C255&amp;D255</f>
        <v>กท 5211-</v>
      </c>
      <c r="F255" s="3" t="str">
        <f>VLOOKUP(A255,Table4[],2,0)</f>
        <v>กรุงเทพมหานคร</v>
      </c>
      <c r="G255" s="3" t="str">
        <f>VLOOKUP(TRIM(B255),Table22[[รหัสหน่วย2]:[ตำบลที่ตั้งหน่วย]],2,0)</f>
        <v>อาคารพักส่วนกลางบางนา</v>
      </c>
      <c r="H255" s="3" t="str">
        <f>VLOOKUP(TRIM(B255),Table22[[รหัสหน่วย2]:[ตำบลที่ตั้งหน่วย]],3,0)</f>
        <v>บางนา</v>
      </c>
      <c r="I255" s="3" t="e">
        <f>VLOOKUP(TRIM(C255),Table3[],2,FALSE)</f>
        <v>#N/A</v>
      </c>
      <c r="J255" s="25" t="s">
        <v>934</v>
      </c>
      <c r="L255" s="13">
        <v>2529</v>
      </c>
      <c r="N255" s="4"/>
      <c r="Q255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56" spans="1:24" x14ac:dyDescent="0.35">
      <c r="A256" s="1" t="s">
        <v>15</v>
      </c>
      <c r="B256" s="1" t="s">
        <v>931</v>
      </c>
      <c r="E256" s="3" t="str">
        <f>A256&amp;" "&amp;B256&amp;"-"&amp;C256&amp;D256</f>
        <v>กท 5212-</v>
      </c>
      <c r="F256" s="3" t="str">
        <f>VLOOKUP(A256,Table4[],2,0)</f>
        <v>กรุงเทพมหานคร</v>
      </c>
      <c r="G256" s="3" t="str">
        <f>VLOOKUP(TRIM(B256),Table22[[รหัสหน่วย2]:[ตำบลที่ตั้งหน่วย]],2,0)</f>
        <v>อาคารพักส่วนกลางบุคคโล</v>
      </c>
      <c r="H256" s="3" t="str">
        <f>VLOOKUP(TRIM(B256),Table22[[รหัสหน่วย2]:[ตำบลที่ตั้งหน่วย]],3,0)</f>
        <v>รพ.สมเด็จพระปิ่นเกล้า</v>
      </c>
      <c r="I256" s="3" t="e">
        <f>VLOOKUP(TRIM(C256),Table3[],2,FALSE)</f>
        <v>#N/A</v>
      </c>
      <c r="J256" s="25" t="s">
        <v>935</v>
      </c>
      <c r="K256" s="1" t="s">
        <v>936</v>
      </c>
      <c r="L256" s="13">
        <v>2530</v>
      </c>
      <c r="N256" s="4"/>
      <c r="O256" s="21">
        <v>64</v>
      </c>
      <c r="Q256" s="13">
        <f ca="1">IF(ISBLANK(Table5[[#This Row],[พ.ศ.ที่สร้างเสร็จ]]),"ไม่ระบุ",YEAR(TODAY())-Table5[[#This Row],[พ.ศ.ที่สร้างเสร็จ]]+543)</f>
        <v>35</v>
      </c>
      <c r="X256" s="1" t="s">
        <v>945</v>
      </c>
    </row>
    <row r="257" spans="1:24" x14ac:dyDescent="0.35">
      <c r="A257" s="1" t="s">
        <v>15</v>
      </c>
      <c r="B257" s="1" t="s">
        <v>931</v>
      </c>
      <c r="E257" s="3" t="str">
        <f t="shared" ref="E257:E264" si="38">A257&amp;" "&amp;B257&amp;"-"&amp;C257&amp;D257</f>
        <v>กท 5212-</v>
      </c>
      <c r="F257" s="3" t="str">
        <f>VLOOKUP(A257,Table4[],2,0)</f>
        <v>กรุงเทพมหานคร</v>
      </c>
      <c r="G257" s="3" t="str">
        <f>VLOOKUP(TRIM(B257),Table22[[รหัสหน่วย2]:[ตำบลที่ตั้งหน่วย]],2,0)</f>
        <v>อาคารพักส่วนกลางบุคคโล</v>
      </c>
      <c r="H257" s="3" t="str">
        <f>VLOOKUP(TRIM(B257),Table22[[รหัสหน่วย2]:[ตำบลที่ตั้งหน่วย]],3,0)</f>
        <v>รพ.สมเด็จพระปิ่นเกล้า</v>
      </c>
      <c r="I257" s="3" t="e">
        <f>VLOOKUP(TRIM(C257),Table3[],2,FALSE)</f>
        <v>#N/A</v>
      </c>
      <c r="J257" s="25" t="s">
        <v>937</v>
      </c>
      <c r="K257" s="1" t="s">
        <v>936</v>
      </c>
      <c r="L257" s="13">
        <v>2530</v>
      </c>
      <c r="N257" s="4"/>
      <c r="O257" s="21">
        <v>64</v>
      </c>
      <c r="Q257" s="13">
        <f ca="1">IF(ISBLANK(Table5[[#This Row],[พ.ศ.ที่สร้างเสร็จ]]),"ไม่ระบุ",YEAR(TODAY())-Table5[[#This Row],[พ.ศ.ที่สร้างเสร็จ]]+543)</f>
        <v>35</v>
      </c>
      <c r="X257" s="1" t="s">
        <v>945</v>
      </c>
    </row>
    <row r="258" spans="1:24" x14ac:dyDescent="0.35">
      <c r="A258" s="1" t="s">
        <v>15</v>
      </c>
      <c r="B258" s="1" t="s">
        <v>931</v>
      </c>
      <c r="E258" s="3" t="str">
        <f t="shared" si="38"/>
        <v>กท 5212-</v>
      </c>
      <c r="F258" s="3" t="str">
        <f>VLOOKUP(A258,Table4[],2,0)</f>
        <v>กรุงเทพมหานคร</v>
      </c>
      <c r="G258" s="3" t="str">
        <f>VLOOKUP(TRIM(B258),Table22[[รหัสหน่วย2]:[ตำบลที่ตั้งหน่วย]],2,0)</f>
        <v>อาคารพักส่วนกลางบุคคโล</v>
      </c>
      <c r="H258" s="3" t="str">
        <f>VLOOKUP(TRIM(B258),Table22[[รหัสหน่วย2]:[ตำบลที่ตั้งหน่วย]],3,0)</f>
        <v>รพ.สมเด็จพระปิ่นเกล้า</v>
      </c>
      <c r="I258" s="3" t="e">
        <f>VLOOKUP(TRIM(C258),Table3[],2,FALSE)</f>
        <v>#N/A</v>
      </c>
      <c r="J258" s="25" t="s">
        <v>938</v>
      </c>
      <c r="K258" s="1" t="s">
        <v>936</v>
      </c>
      <c r="L258" s="13">
        <v>2530</v>
      </c>
      <c r="N258" s="4"/>
      <c r="O258" s="21">
        <v>64</v>
      </c>
      <c r="Q258" s="13">
        <f ca="1">IF(ISBLANK(Table5[[#This Row],[พ.ศ.ที่สร้างเสร็จ]]),"ไม่ระบุ",YEAR(TODAY())-Table5[[#This Row],[พ.ศ.ที่สร้างเสร็จ]]+543)</f>
        <v>35</v>
      </c>
      <c r="X258" s="1" t="s">
        <v>945</v>
      </c>
    </row>
    <row r="259" spans="1:24" x14ac:dyDescent="0.35">
      <c r="A259" s="1" t="s">
        <v>15</v>
      </c>
      <c r="B259" s="1" t="s">
        <v>931</v>
      </c>
      <c r="E259" s="3" t="str">
        <f t="shared" si="38"/>
        <v>กท 5212-</v>
      </c>
      <c r="F259" s="3" t="str">
        <f>VLOOKUP(A259,Table4[],2,0)</f>
        <v>กรุงเทพมหานคร</v>
      </c>
      <c r="G259" s="3" t="str">
        <f>VLOOKUP(TRIM(B259),Table22[[รหัสหน่วย2]:[ตำบลที่ตั้งหน่วย]],2,0)</f>
        <v>อาคารพักส่วนกลางบุคคโล</v>
      </c>
      <c r="H259" s="3" t="str">
        <f>VLOOKUP(TRIM(B259),Table22[[รหัสหน่วย2]:[ตำบลที่ตั้งหน่วย]],3,0)</f>
        <v>รพ.สมเด็จพระปิ่นเกล้า</v>
      </c>
      <c r="I259" s="3" t="e">
        <f>VLOOKUP(TRIM(C259),Table3[],2,FALSE)</f>
        <v>#N/A</v>
      </c>
      <c r="J259" s="25" t="s">
        <v>939</v>
      </c>
      <c r="K259" s="1" t="s">
        <v>936</v>
      </c>
      <c r="L259" s="13">
        <v>2530</v>
      </c>
      <c r="N259" s="4"/>
      <c r="O259" s="21">
        <v>64</v>
      </c>
      <c r="Q259" s="13">
        <f ca="1">IF(ISBLANK(Table5[[#This Row],[พ.ศ.ที่สร้างเสร็จ]]),"ไม่ระบุ",YEAR(TODAY())-Table5[[#This Row],[พ.ศ.ที่สร้างเสร็จ]]+543)</f>
        <v>35</v>
      </c>
      <c r="X259" s="1" t="s">
        <v>945</v>
      </c>
    </row>
    <row r="260" spans="1:24" x14ac:dyDescent="0.35">
      <c r="A260" s="1" t="s">
        <v>15</v>
      </c>
      <c r="B260" s="1" t="s">
        <v>931</v>
      </c>
      <c r="E260" s="3" t="str">
        <f t="shared" si="38"/>
        <v>กท 5212-</v>
      </c>
      <c r="F260" s="3" t="str">
        <f>VLOOKUP(A260,Table4[],2,0)</f>
        <v>กรุงเทพมหานคร</v>
      </c>
      <c r="G260" s="3" t="str">
        <f>VLOOKUP(TRIM(B260),Table22[[รหัสหน่วย2]:[ตำบลที่ตั้งหน่วย]],2,0)</f>
        <v>อาคารพักส่วนกลางบุคคโล</v>
      </c>
      <c r="H260" s="3" t="str">
        <f>VLOOKUP(TRIM(B260),Table22[[รหัสหน่วย2]:[ตำบลที่ตั้งหน่วย]],3,0)</f>
        <v>รพ.สมเด็จพระปิ่นเกล้า</v>
      </c>
      <c r="I260" s="3" t="e">
        <f>VLOOKUP(TRIM(C260),Table3[],2,FALSE)</f>
        <v>#N/A</v>
      </c>
      <c r="J260" s="25" t="s">
        <v>940</v>
      </c>
      <c r="K260" s="1" t="s">
        <v>936</v>
      </c>
      <c r="L260" s="13">
        <v>2530</v>
      </c>
      <c r="N260" s="4"/>
      <c r="O260" s="21">
        <v>64</v>
      </c>
      <c r="Q260" s="13">
        <f ca="1">IF(ISBLANK(Table5[[#This Row],[พ.ศ.ที่สร้างเสร็จ]]),"ไม่ระบุ",YEAR(TODAY())-Table5[[#This Row],[พ.ศ.ที่สร้างเสร็จ]]+543)</f>
        <v>35</v>
      </c>
      <c r="X260" s="1" t="s">
        <v>945</v>
      </c>
    </row>
    <row r="261" spans="1:24" x14ac:dyDescent="0.35">
      <c r="A261" s="1" t="s">
        <v>15</v>
      </c>
      <c r="B261" s="1" t="s">
        <v>931</v>
      </c>
      <c r="E261" s="3" t="str">
        <f t="shared" si="38"/>
        <v>กท 5212-</v>
      </c>
      <c r="F261" s="3" t="str">
        <f>VLOOKUP(A261,Table4[],2,0)</f>
        <v>กรุงเทพมหานคร</v>
      </c>
      <c r="G261" s="3" t="str">
        <f>VLOOKUP(TRIM(B261),Table22[[รหัสหน่วย2]:[ตำบลที่ตั้งหน่วย]],2,0)</f>
        <v>อาคารพักส่วนกลางบุคคโล</v>
      </c>
      <c r="H261" s="3" t="str">
        <f>VLOOKUP(TRIM(B261),Table22[[รหัสหน่วย2]:[ตำบลที่ตั้งหน่วย]],3,0)</f>
        <v>รพ.สมเด็จพระปิ่นเกล้า</v>
      </c>
      <c r="I261" s="3" t="e">
        <f>VLOOKUP(TRIM(C261),Table3[],2,FALSE)</f>
        <v>#N/A</v>
      </c>
      <c r="J261" s="25" t="s">
        <v>941</v>
      </c>
      <c r="K261" s="1" t="s">
        <v>936</v>
      </c>
      <c r="L261" s="13">
        <v>2530</v>
      </c>
      <c r="N261" s="4"/>
      <c r="O261" s="21">
        <v>80</v>
      </c>
      <c r="Q261" s="13">
        <f ca="1">IF(ISBLANK(Table5[[#This Row],[พ.ศ.ที่สร้างเสร็จ]]),"ไม่ระบุ",YEAR(TODAY())-Table5[[#This Row],[พ.ศ.ที่สร้างเสร็จ]]+543)</f>
        <v>35</v>
      </c>
      <c r="X261" s="1" t="s">
        <v>945</v>
      </c>
    </row>
    <row r="262" spans="1:24" x14ac:dyDescent="0.35">
      <c r="A262" s="1" t="s">
        <v>15</v>
      </c>
      <c r="B262" s="1" t="s">
        <v>931</v>
      </c>
      <c r="E262" s="3" t="str">
        <f t="shared" si="38"/>
        <v>กท 5212-</v>
      </c>
      <c r="F262" s="3" t="str">
        <f>VLOOKUP(A262,Table4[],2,0)</f>
        <v>กรุงเทพมหานคร</v>
      </c>
      <c r="G262" s="3" t="str">
        <f>VLOOKUP(TRIM(B262),Table22[[รหัสหน่วย2]:[ตำบลที่ตั้งหน่วย]],2,0)</f>
        <v>อาคารพักส่วนกลางบุคคโล</v>
      </c>
      <c r="H262" s="3" t="str">
        <f>VLOOKUP(TRIM(B262),Table22[[รหัสหน่วย2]:[ตำบลที่ตั้งหน่วย]],3,0)</f>
        <v>รพ.สมเด็จพระปิ่นเกล้า</v>
      </c>
      <c r="I262" s="3" t="e">
        <f>VLOOKUP(TRIM(C262),Table3[],2,FALSE)</f>
        <v>#N/A</v>
      </c>
      <c r="J262" s="25" t="s">
        <v>942</v>
      </c>
      <c r="K262" s="1" t="s">
        <v>936</v>
      </c>
      <c r="L262" s="13">
        <v>2530</v>
      </c>
      <c r="N262" s="4"/>
      <c r="O262" s="21">
        <v>16</v>
      </c>
      <c r="Q262" s="13">
        <f ca="1">IF(ISBLANK(Table5[[#This Row],[พ.ศ.ที่สร้างเสร็จ]]),"ไม่ระบุ",YEAR(TODAY())-Table5[[#This Row],[พ.ศ.ที่สร้างเสร็จ]]+543)</f>
        <v>35</v>
      </c>
      <c r="X262" s="1" t="s">
        <v>945</v>
      </c>
    </row>
    <row r="263" spans="1:24" x14ac:dyDescent="0.35">
      <c r="A263" s="1" t="s">
        <v>15</v>
      </c>
      <c r="B263" s="1" t="s">
        <v>931</v>
      </c>
      <c r="E263" s="3" t="str">
        <f t="shared" si="38"/>
        <v>กท 5212-</v>
      </c>
      <c r="F263" s="3" t="str">
        <f>VLOOKUP(A263,Table4[],2,0)</f>
        <v>กรุงเทพมหานคร</v>
      </c>
      <c r="G263" s="3" t="str">
        <f>VLOOKUP(TRIM(B263),Table22[[รหัสหน่วย2]:[ตำบลที่ตั้งหน่วย]],2,0)</f>
        <v>อาคารพักส่วนกลางบุคคโล</v>
      </c>
      <c r="H263" s="3" t="str">
        <f>VLOOKUP(TRIM(B263),Table22[[รหัสหน่วย2]:[ตำบลที่ตั้งหน่วย]],3,0)</f>
        <v>รพ.สมเด็จพระปิ่นเกล้า</v>
      </c>
      <c r="I263" s="3" t="e">
        <f>VLOOKUP(TRIM(C263),Table3[],2,FALSE)</f>
        <v>#N/A</v>
      </c>
      <c r="J263" s="25" t="s">
        <v>943</v>
      </c>
      <c r="K263" s="1" t="s">
        <v>936</v>
      </c>
      <c r="L263" s="13">
        <v>2530</v>
      </c>
      <c r="N263" s="4"/>
      <c r="O263" s="21">
        <v>16</v>
      </c>
      <c r="Q263" s="13">
        <f ca="1">IF(ISBLANK(Table5[[#This Row],[พ.ศ.ที่สร้างเสร็จ]]),"ไม่ระบุ",YEAR(TODAY())-Table5[[#This Row],[พ.ศ.ที่สร้างเสร็จ]]+543)</f>
        <v>35</v>
      </c>
      <c r="X263" s="1" t="s">
        <v>945</v>
      </c>
    </row>
    <row r="264" spans="1:24" x14ac:dyDescent="0.35">
      <c r="A264" s="1" t="s">
        <v>15</v>
      </c>
      <c r="B264" s="1" t="s">
        <v>931</v>
      </c>
      <c r="E264" s="3" t="str">
        <f t="shared" si="38"/>
        <v>กท 5212-</v>
      </c>
      <c r="F264" s="3" t="str">
        <f>VLOOKUP(A264,Table4[],2,0)</f>
        <v>กรุงเทพมหานคร</v>
      </c>
      <c r="G264" s="3" t="str">
        <f>VLOOKUP(TRIM(B264),Table22[[รหัสหน่วย2]:[ตำบลที่ตั้งหน่วย]],2,0)</f>
        <v>อาคารพักส่วนกลางบุคคโล</v>
      </c>
      <c r="H264" s="3" t="str">
        <f>VLOOKUP(TRIM(B264),Table22[[รหัสหน่วย2]:[ตำบลที่ตั้งหน่วย]],3,0)</f>
        <v>รพ.สมเด็จพระปิ่นเกล้า</v>
      </c>
      <c r="I264" s="3" t="e">
        <f>VLOOKUP(TRIM(C264),Table3[],2,FALSE)</f>
        <v>#N/A</v>
      </c>
      <c r="J264" s="25" t="s">
        <v>944</v>
      </c>
      <c r="K264" s="1" t="s">
        <v>936</v>
      </c>
      <c r="L264" s="13">
        <v>2542</v>
      </c>
      <c r="N264" s="4"/>
      <c r="O264" s="21">
        <v>96</v>
      </c>
      <c r="Q264" s="13">
        <f ca="1">IF(ISBLANK(Table5[[#This Row],[พ.ศ.ที่สร้างเสร็จ]]),"ไม่ระบุ",YEAR(TODAY())-Table5[[#This Row],[พ.ศ.ที่สร้างเสร็จ]]+543)</f>
        <v>23</v>
      </c>
      <c r="X264" s="1" t="s">
        <v>945</v>
      </c>
    </row>
    <row r="265" spans="1:24" x14ac:dyDescent="0.35">
      <c r="A265" s="1" t="s">
        <v>71</v>
      </c>
      <c r="E265" s="3" t="str">
        <f>A265&amp;" "&amp;B265&amp;"-"&amp;C265&amp;D265</f>
        <v>สป -</v>
      </c>
      <c r="F265" s="3" t="str">
        <f>VLOOKUP(A265,Table4[],2,0)</f>
        <v>สมุทรปราการ</v>
      </c>
      <c r="G265" s="3" t="e">
        <f>VLOOKUP(TRIM(B265),Table22[[รหัสหน่วย2]:[ตำบลที่ตั้งหน่วย]],2,0)</f>
        <v>#N/A</v>
      </c>
      <c r="H265" s="3" t="e">
        <f>VLOOKUP(TRIM(B265),Table22[[รหัสหน่วย2]:[ตำบลที่ตั้งหน่วย]],3,0)</f>
        <v>#N/A</v>
      </c>
      <c r="I265" s="3" t="e">
        <f>VLOOKUP(TRIM(C265),Table3[],2,FALSE)</f>
        <v>#N/A</v>
      </c>
      <c r="J265" s="25" t="s">
        <v>935</v>
      </c>
      <c r="K265" s="1" t="s">
        <v>936</v>
      </c>
      <c r="L265" s="13">
        <v>2553</v>
      </c>
      <c r="N265" s="4"/>
      <c r="O265" s="21">
        <v>89</v>
      </c>
      <c r="Q265" s="13">
        <f ca="1">IF(ISBLANK(Table5[[#This Row],[พ.ศ.ที่สร้างเสร็จ]]),"ไม่ระบุ",YEAR(TODAY())-Table5[[#This Row],[พ.ศ.ที่สร้างเสร็จ]]+543)</f>
        <v>12</v>
      </c>
      <c r="W265" s="1" t="s">
        <v>950</v>
      </c>
      <c r="X265" s="1" t="s">
        <v>949</v>
      </c>
    </row>
    <row r="266" spans="1:24" x14ac:dyDescent="0.35">
      <c r="A266" s="1" t="s">
        <v>71</v>
      </c>
      <c r="E266" s="3" t="str">
        <f t="shared" ref="E266:E268" si="39">A266&amp;" "&amp;B266&amp;"-"&amp;C266&amp;D266</f>
        <v>สป -</v>
      </c>
      <c r="F266" s="3" t="str">
        <f>VLOOKUP(A266,Table4[],2,0)</f>
        <v>สมุทรปราการ</v>
      </c>
      <c r="G266" s="3" t="e">
        <f>VLOOKUP(TRIM(B266),Table22[[รหัสหน่วย2]:[ตำบลที่ตั้งหน่วย]],2,0)</f>
        <v>#N/A</v>
      </c>
      <c r="H266" s="3" t="e">
        <f>VLOOKUP(TRIM(B266),Table22[[รหัสหน่วย2]:[ตำบลที่ตั้งหน่วย]],3,0)</f>
        <v>#N/A</v>
      </c>
      <c r="I266" s="3" t="e">
        <f>VLOOKUP(TRIM(C266),Table3[],2,FALSE)</f>
        <v>#N/A</v>
      </c>
      <c r="J266" s="25" t="s">
        <v>937</v>
      </c>
      <c r="K266" s="1" t="s">
        <v>936</v>
      </c>
      <c r="L266" s="13">
        <v>2553</v>
      </c>
      <c r="N266" s="4"/>
      <c r="O266" s="21">
        <v>84</v>
      </c>
      <c r="Q266" s="13">
        <f ca="1">IF(ISBLANK(Table5[[#This Row],[พ.ศ.ที่สร้างเสร็จ]]),"ไม่ระบุ",YEAR(TODAY())-Table5[[#This Row],[พ.ศ.ที่สร้างเสร็จ]]+543)</f>
        <v>12</v>
      </c>
      <c r="W266" s="1" t="s">
        <v>950</v>
      </c>
      <c r="X266" s="1" t="s">
        <v>949</v>
      </c>
    </row>
    <row r="267" spans="1:24" x14ac:dyDescent="0.35">
      <c r="A267" s="1" t="s">
        <v>71</v>
      </c>
      <c r="E267" s="3" t="str">
        <f t="shared" si="39"/>
        <v>สป -</v>
      </c>
      <c r="F267" s="3" t="str">
        <f>VLOOKUP(A267,Table4[],2,0)</f>
        <v>สมุทรปราการ</v>
      </c>
      <c r="G267" s="3" t="e">
        <f>VLOOKUP(TRIM(B267),Table22[[รหัสหน่วย2]:[ตำบลที่ตั้งหน่วย]],2,0)</f>
        <v>#N/A</v>
      </c>
      <c r="H267" s="3" t="e">
        <f>VLOOKUP(TRIM(B267),Table22[[รหัสหน่วย2]:[ตำบลที่ตั้งหน่วย]],3,0)</f>
        <v>#N/A</v>
      </c>
      <c r="I267" s="3" t="e">
        <f>VLOOKUP(TRIM(C267),Table3[],2,FALSE)</f>
        <v>#N/A</v>
      </c>
      <c r="J267" s="25" t="s">
        <v>938</v>
      </c>
      <c r="K267" s="1" t="s">
        <v>936</v>
      </c>
      <c r="L267" s="13">
        <v>2553</v>
      </c>
      <c r="N267" s="4"/>
      <c r="O267" s="21">
        <v>84</v>
      </c>
      <c r="Q267" s="13">
        <f ca="1">IF(ISBLANK(Table5[[#This Row],[พ.ศ.ที่สร้างเสร็จ]]),"ไม่ระบุ",YEAR(TODAY())-Table5[[#This Row],[พ.ศ.ที่สร้างเสร็จ]]+543)</f>
        <v>12</v>
      </c>
      <c r="W267" s="1" t="s">
        <v>950</v>
      </c>
      <c r="X267" s="1" t="s">
        <v>949</v>
      </c>
    </row>
    <row r="268" spans="1:24" x14ac:dyDescent="0.35">
      <c r="A268" s="1" t="s">
        <v>71</v>
      </c>
      <c r="E268" s="3" t="str">
        <f t="shared" si="39"/>
        <v>สป -</v>
      </c>
      <c r="F268" s="3" t="str">
        <f>VLOOKUP(A268,Table4[],2,0)</f>
        <v>สมุทรปราการ</v>
      </c>
      <c r="G268" s="3" t="e">
        <f>VLOOKUP(TRIM(B268),Table22[[รหัสหน่วย2]:[ตำบลที่ตั้งหน่วย]],2,0)</f>
        <v>#N/A</v>
      </c>
      <c r="H268" s="3" t="e">
        <f>VLOOKUP(TRIM(B268),Table22[[รหัสหน่วย2]:[ตำบลที่ตั้งหน่วย]],3,0)</f>
        <v>#N/A</v>
      </c>
      <c r="I268" s="3" t="e">
        <f>VLOOKUP(TRIM(C268),Table3[],2,FALSE)</f>
        <v>#N/A</v>
      </c>
      <c r="J268" s="25" t="s">
        <v>939</v>
      </c>
      <c r="K268" s="1" t="s">
        <v>936</v>
      </c>
      <c r="L268" s="13">
        <v>2553</v>
      </c>
      <c r="N268" s="4"/>
      <c r="O268" s="21">
        <v>89</v>
      </c>
      <c r="Q268" s="13">
        <f ca="1">IF(ISBLANK(Table5[[#This Row],[พ.ศ.ที่สร้างเสร็จ]]),"ไม่ระบุ",YEAR(TODAY())-Table5[[#This Row],[พ.ศ.ที่สร้างเสร็จ]]+543)</f>
        <v>12</v>
      </c>
      <c r="W268" s="1" t="s">
        <v>950</v>
      </c>
      <c r="X268" s="1" t="s">
        <v>949</v>
      </c>
    </row>
    <row r="269" spans="1:24" x14ac:dyDescent="0.35">
      <c r="A269" s="1" t="s">
        <v>71</v>
      </c>
      <c r="E269" s="3" t="str">
        <f t="shared" ref="E269:E277" si="40">A269&amp;" "&amp;B269&amp;"-"&amp;C269&amp;D269</f>
        <v>สป -</v>
      </c>
      <c r="F269" s="3" t="str">
        <f>VLOOKUP(A269,Table4[],2,0)</f>
        <v>สมุทรปราการ</v>
      </c>
      <c r="G269" s="3" t="e">
        <f>VLOOKUP(TRIM(B269),Table22[[รหัสหน่วย2]:[ตำบลที่ตั้งหน่วย]],2,0)</f>
        <v>#N/A</v>
      </c>
      <c r="H269" s="3" t="e">
        <f>VLOOKUP(TRIM(B269),Table22[[รหัสหน่วย2]:[ตำบลที่ตั้งหน่วย]],3,0)</f>
        <v>#N/A</v>
      </c>
      <c r="I269" s="3" t="e">
        <f>VLOOKUP(TRIM(C269),Table3[],2,FALSE)</f>
        <v>#N/A</v>
      </c>
      <c r="J269" s="25" t="s">
        <v>946</v>
      </c>
      <c r="K269" s="1" t="s">
        <v>847</v>
      </c>
      <c r="L269" s="13">
        <v>2553</v>
      </c>
      <c r="N269" s="4"/>
      <c r="O269" s="21"/>
      <c r="Q269" s="13">
        <f ca="1">IF(ISBLANK(Table5[[#This Row],[พ.ศ.ที่สร้างเสร็จ]]),"ไม่ระบุ",YEAR(TODAY())-Table5[[#This Row],[พ.ศ.ที่สร้างเสร็จ]]+543)</f>
        <v>12</v>
      </c>
      <c r="W269" s="1" t="s">
        <v>950</v>
      </c>
      <c r="X269" s="1" t="s">
        <v>949</v>
      </c>
    </row>
    <row r="270" spans="1:24" x14ac:dyDescent="0.35">
      <c r="A270" s="1" t="s">
        <v>71</v>
      </c>
      <c r="E270" s="3" t="str">
        <f t="shared" si="40"/>
        <v>สป -</v>
      </c>
      <c r="F270" s="3" t="str">
        <f>VLOOKUP(A270,Table4[],2,0)</f>
        <v>สมุทรปราการ</v>
      </c>
      <c r="G270" s="3" t="e">
        <f>VLOOKUP(TRIM(B270),Table22[[รหัสหน่วย2]:[ตำบลที่ตั้งหน่วย]],2,0)</f>
        <v>#N/A</v>
      </c>
      <c r="H270" s="3" t="e">
        <f>VLOOKUP(TRIM(B270),Table22[[รหัสหน่วย2]:[ตำบลที่ตั้งหน่วย]],3,0)</f>
        <v>#N/A</v>
      </c>
      <c r="I270" s="3" t="e">
        <f>VLOOKUP(TRIM(C270),Table3[],2,FALSE)</f>
        <v>#N/A</v>
      </c>
      <c r="J270" s="25" t="s">
        <v>947</v>
      </c>
      <c r="K270" s="1" t="s">
        <v>847</v>
      </c>
      <c r="L270" s="13">
        <v>2553</v>
      </c>
      <c r="N270" s="4"/>
      <c r="O270" s="21"/>
      <c r="Q270" s="13">
        <f ca="1">IF(ISBLANK(Table5[[#This Row],[พ.ศ.ที่สร้างเสร็จ]]),"ไม่ระบุ",YEAR(TODAY())-Table5[[#This Row],[พ.ศ.ที่สร้างเสร็จ]]+543)</f>
        <v>12</v>
      </c>
      <c r="W270" s="1" t="s">
        <v>950</v>
      </c>
      <c r="X270" s="1" t="s">
        <v>949</v>
      </c>
    </row>
    <row r="271" spans="1:24" x14ac:dyDescent="0.35">
      <c r="A271" s="1" t="s">
        <v>71</v>
      </c>
      <c r="E271" s="3" t="str">
        <f t="shared" si="40"/>
        <v>สป -</v>
      </c>
      <c r="F271" s="3" t="str">
        <f>VLOOKUP(A271,Table4[],2,0)</f>
        <v>สมุทรปราการ</v>
      </c>
      <c r="G271" s="3" t="e">
        <f>VLOOKUP(TRIM(B271),Table22[[รหัสหน่วย2]:[ตำบลที่ตั้งหน่วย]],2,0)</f>
        <v>#N/A</v>
      </c>
      <c r="H271" s="3" t="e">
        <f>VLOOKUP(TRIM(B271),Table22[[รหัสหน่วย2]:[ตำบลที่ตั้งหน่วย]],3,0)</f>
        <v>#N/A</v>
      </c>
      <c r="I271" s="3" t="e">
        <f>VLOOKUP(TRIM(C271),Table3[],2,FALSE)</f>
        <v>#N/A</v>
      </c>
      <c r="J271" s="25" t="s">
        <v>948</v>
      </c>
      <c r="K271" s="1" t="s">
        <v>847</v>
      </c>
      <c r="L271" s="13">
        <v>2553</v>
      </c>
      <c r="N271" s="4"/>
      <c r="O271" s="21"/>
      <c r="Q271" s="13">
        <f ca="1">IF(ISBLANK(Table5[[#This Row],[พ.ศ.ที่สร้างเสร็จ]]),"ไม่ระบุ",YEAR(TODAY())-Table5[[#This Row],[พ.ศ.ที่สร้างเสร็จ]]+543)</f>
        <v>12</v>
      </c>
      <c r="W271" s="1" t="s">
        <v>950</v>
      </c>
      <c r="X271" s="1" t="s">
        <v>949</v>
      </c>
    </row>
    <row r="272" spans="1:24" x14ac:dyDescent="0.35">
      <c r="A272" s="1" t="s">
        <v>15</v>
      </c>
      <c r="B272" s="1" t="s">
        <v>951</v>
      </c>
      <c r="C272" s="10" t="s">
        <v>274</v>
      </c>
      <c r="D272" s="1" t="s">
        <v>281</v>
      </c>
      <c r="E272" s="3" t="str">
        <f t="shared" si="40"/>
        <v>กท 5214-6001</v>
      </c>
      <c r="F272" s="3" t="str">
        <f>VLOOKUP(A272,Table4[],2,0)</f>
        <v>กรุงเทพมหานคร</v>
      </c>
      <c r="G272" s="3" t="str">
        <f>VLOOKUP(TRIM(B272),Table22[[รหัสหน่วย2]:[ตำบลที่ตั้งหน่วย]],2,0)</f>
        <v>อาคารพักส่วนกลางสวนอนันต์</v>
      </c>
      <c r="H272" s="3" t="str">
        <f>VLOOKUP(TRIM(B272),Table22[[รหัสหน่วย2]:[ตำบลที่ตั้งหน่วย]],3,0)</f>
        <v>วังนันทอุทยาน</v>
      </c>
      <c r="I272" s="3" t="str">
        <f>VLOOKUP(TRIM(C272),Table3[],2,FALSE)</f>
        <v>อาคารพักอาศัยระดับสัญญาบัตร (OFFICER QUARTERS)</v>
      </c>
      <c r="J272" s="25" t="s">
        <v>935</v>
      </c>
      <c r="K272" s="1" t="s">
        <v>936</v>
      </c>
      <c r="L272" s="13">
        <v>2537</v>
      </c>
      <c r="N272" s="4"/>
      <c r="O272" s="21">
        <v>55</v>
      </c>
      <c r="Q272" s="13">
        <f ca="1">IF(ISBLANK(Table5[[#This Row],[พ.ศ.ที่สร้างเสร็จ]]),"ไม่ระบุ",YEAR(TODAY())-Table5[[#This Row],[พ.ศ.ที่สร้างเสร็จ]]+543)</f>
        <v>28</v>
      </c>
      <c r="W272" s="1" t="s">
        <v>952</v>
      </c>
      <c r="X272" s="1" t="s">
        <v>953</v>
      </c>
    </row>
    <row r="273" spans="1:24" x14ac:dyDescent="0.35">
      <c r="A273" s="1" t="s">
        <v>15</v>
      </c>
      <c r="B273" s="1" t="s">
        <v>951</v>
      </c>
      <c r="C273" s="10" t="s">
        <v>274</v>
      </c>
      <c r="D273" s="1" t="s">
        <v>283</v>
      </c>
      <c r="E273" s="3" t="str">
        <f t="shared" si="40"/>
        <v>กท 5214-6002</v>
      </c>
      <c r="F273" s="3" t="str">
        <f>VLOOKUP(A273,Table4[],2,0)</f>
        <v>กรุงเทพมหานคร</v>
      </c>
      <c r="G273" s="3" t="str">
        <f>VLOOKUP(TRIM(B273),Table22[[รหัสหน่วย2]:[ตำบลที่ตั้งหน่วย]],2,0)</f>
        <v>อาคารพักส่วนกลางสวนอนันต์</v>
      </c>
      <c r="H273" s="3" t="str">
        <f>VLOOKUP(TRIM(B273),Table22[[รหัสหน่วย2]:[ตำบลที่ตั้งหน่วย]],3,0)</f>
        <v>วังนันทอุทยาน</v>
      </c>
      <c r="I273" s="3" t="str">
        <f>VLOOKUP(TRIM(C273),Table3[],2,FALSE)</f>
        <v>อาคารพักอาศัยระดับสัญญาบัตร (OFFICER QUARTERS)</v>
      </c>
      <c r="J273" s="25" t="s">
        <v>937</v>
      </c>
      <c r="K273" s="1" t="s">
        <v>936</v>
      </c>
      <c r="L273" s="13">
        <v>2537</v>
      </c>
      <c r="N273" s="4"/>
      <c r="O273" s="21">
        <v>55</v>
      </c>
      <c r="Q273" s="13">
        <f ca="1">IF(ISBLANK(Table5[[#This Row],[พ.ศ.ที่สร้างเสร็จ]]),"ไม่ระบุ",YEAR(TODAY())-Table5[[#This Row],[พ.ศ.ที่สร้างเสร็จ]]+543)</f>
        <v>28</v>
      </c>
      <c r="W273" s="1" t="s">
        <v>952</v>
      </c>
      <c r="X273" s="1" t="s">
        <v>953</v>
      </c>
    </row>
    <row r="274" spans="1:24" x14ac:dyDescent="0.35">
      <c r="A274" s="1" t="s">
        <v>15</v>
      </c>
      <c r="B274" s="1" t="s">
        <v>951</v>
      </c>
      <c r="C274" s="10" t="s">
        <v>297</v>
      </c>
      <c r="D274" s="1" t="s">
        <v>281</v>
      </c>
      <c r="E274" s="3" t="str">
        <f t="shared" si="40"/>
        <v>กท 5214-7001</v>
      </c>
      <c r="F274" s="3" t="str">
        <f>VLOOKUP(A274,Table4[],2,0)</f>
        <v>กรุงเทพมหานคร</v>
      </c>
      <c r="G274" s="3" t="str">
        <f>VLOOKUP(TRIM(B274),Table22[[รหัสหน่วย2]:[ตำบลที่ตั้งหน่วย]],2,0)</f>
        <v>อาคารพักส่วนกลางสวนอนันต์</v>
      </c>
      <c r="H274" s="3" t="str">
        <f>VLOOKUP(TRIM(B274),Table22[[รหัสหน่วย2]:[ตำบลที่ตั้งหน่วย]],3,0)</f>
        <v>วังนันทอุทยาน</v>
      </c>
      <c r="I274" s="3" t="str">
        <f>VLOOKUP(TRIM(C274),Table3[],2,FALSE)</f>
        <v>อาคารพักอาศัยระดับระทวน (NON - COMMISSIONED OFFICER QUARTERS)</v>
      </c>
      <c r="J274" s="25" t="s">
        <v>938</v>
      </c>
      <c r="K274" s="1" t="s">
        <v>936</v>
      </c>
      <c r="L274" s="13">
        <v>2537</v>
      </c>
      <c r="N274" s="4"/>
      <c r="O274" s="21">
        <v>80</v>
      </c>
      <c r="Q274" s="13">
        <f ca="1">IF(ISBLANK(Table5[[#This Row],[พ.ศ.ที่สร้างเสร็จ]]),"ไม่ระบุ",YEAR(TODAY())-Table5[[#This Row],[พ.ศ.ที่สร้างเสร็จ]]+543)</f>
        <v>28</v>
      </c>
      <c r="W274" s="1" t="s">
        <v>952</v>
      </c>
      <c r="X274" s="1" t="s">
        <v>954</v>
      </c>
    </row>
    <row r="275" spans="1:24" x14ac:dyDescent="0.35">
      <c r="A275" s="1" t="s">
        <v>15</v>
      </c>
      <c r="B275" s="1" t="s">
        <v>951</v>
      </c>
      <c r="C275" s="10" t="s">
        <v>297</v>
      </c>
      <c r="D275" s="1" t="s">
        <v>283</v>
      </c>
      <c r="E275" s="3" t="str">
        <f t="shared" si="40"/>
        <v>กท 5214-7002</v>
      </c>
      <c r="F275" s="3" t="str">
        <f>VLOOKUP(A275,Table4[],2,0)</f>
        <v>กรุงเทพมหานคร</v>
      </c>
      <c r="G275" s="3" t="str">
        <f>VLOOKUP(TRIM(B275),Table22[[รหัสหน่วย2]:[ตำบลที่ตั้งหน่วย]],2,0)</f>
        <v>อาคารพักส่วนกลางสวนอนันต์</v>
      </c>
      <c r="H275" s="3" t="str">
        <f>VLOOKUP(TRIM(B275),Table22[[รหัสหน่วย2]:[ตำบลที่ตั้งหน่วย]],3,0)</f>
        <v>วังนันทอุทยาน</v>
      </c>
      <c r="I275" s="3" t="str">
        <f>VLOOKUP(TRIM(C275),Table3[],2,FALSE)</f>
        <v>อาคารพักอาศัยระดับระทวน (NON - COMMISSIONED OFFICER QUARTERS)</v>
      </c>
      <c r="J275" s="25" t="s">
        <v>939</v>
      </c>
      <c r="K275" s="1" t="s">
        <v>936</v>
      </c>
      <c r="L275" s="13">
        <v>2537</v>
      </c>
      <c r="N275" s="4"/>
      <c r="O275" s="21">
        <v>80</v>
      </c>
      <c r="Q275" s="13">
        <f ca="1">IF(ISBLANK(Table5[[#This Row],[พ.ศ.ที่สร้างเสร็จ]]),"ไม่ระบุ",YEAR(TODAY())-Table5[[#This Row],[พ.ศ.ที่สร้างเสร็จ]]+543)</f>
        <v>28</v>
      </c>
      <c r="W275" s="1" t="s">
        <v>952</v>
      </c>
      <c r="X275" s="1" t="s">
        <v>954</v>
      </c>
    </row>
    <row r="276" spans="1:24" x14ac:dyDescent="0.35">
      <c r="A276" s="1" t="s">
        <v>31</v>
      </c>
      <c r="E276" s="3" t="str">
        <f t="shared" si="40"/>
        <v>นฐ -</v>
      </c>
      <c r="F276" s="3" t="str">
        <f>VLOOKUP(A276,Table4[],2,0)</f>
        <v>นครปฐม</v>
      </c>
      <c r="G276" s="3" t="e">
        <f>VLOOKUP(TRIM(B276),Table22[[รหัสหน่วย2]:[ตำบลที่ตั้งหน่วย]],2,0)</f>
        <v>#N/A</v>
      </c>
      <c r="H276" s="3" t="e">
        <f>VLOOKUP(TRIM(B276),Table22[[รหัสหน่วย2]:[ตำบลที่ตั้งหน่วย]],3,0)</f>
        <v>#N/A</v>
      </c>
      <c r="I276" s="3" t="e">
        <f>VLOOKUP(TRIM(C276),Table3[],2,FALSE)</f>
        <v>#N/A</v>
      </c>
      <c r="J276" s="25" t="s">
        <v>955</v>
      </c>
      <c r="K276" s="1" t="s">
        <v>936</v>
      </c>
      <c r="L276" s="13">
        <v>2563</v>
      </c>
      <c r="N276" s="4"/>
      <c r="O276" s="21">
        <v>80</v>
      </c>
      <c r="Q276" s="13">
        <f ca="1">IF(ISBLANK(Table5[[#This Row],[พ.ศ.ที่สร้างเสร็จ]]),"ไม่ระบุ",YEAR(TODAY())-Table5[[#This Row],[พ.ศ.ที่สร้างเสร็จ]]+543)</f>
        <v>2</v>
      </c>
      <c r="W276" s="1" t="s">
        <v>962</v>
      </c>
      <c r="X276" s="1" t="s">
        <v>959</v>
      </c>
    </row>
    <row r="277" spans="1:24" x14ac:dyDescent="0.35">
      <c r="A277" s="1" t="s">
        <v>31</v>
      </c>
      <c r="E277" s="3" t="str">
        <f t="shared" si="40"/>
        <v>นฐ -</v>
      </c>
      <c r="F277" s="3" t="str">
        <f>VLOOKUP(A277,Table4[],2,0)</f>
        <v>นครปฐม</v>
      </c>
      <c r="G277" s="3" t="e">
        <f>VLOOKUP(TRIM(B277),Table22[[รหัสหน่วย2]:[ตำบลที่ตั้งหน่วย]],2,0)</f>
        <v>#N/A</v>
      </c>
      <c r="H277" s="3" t="e">
        <f>VLOOKUP(TRIM(B277),Table22[[รหัสหน่วย2]:[ตำบลที่ตั้งหน่วย]],3,0)</f>
        <v>#N/A</v>
      </c>
      <c r="I277" s="3" t="e">
        <f>VLOOKUP(TRIM(C277),Table3[],2,FALSE)</f>
        <v>#N/A</v>
      </c>
      <c r="J277" s="25" t="s">
        <v>956</v>
      </c>
      <c r="K277" s="1" t="s">
        <v>936</v>
      </c>
      <c r="L277" s="13">
        <v>2563</v>
      </c>
      <c r="N277" s="4"/>
      <c r="O277" s="21">
        <v>80</v>
      </c>
      <c r="Q277" s="13">
        <f ca="1">IF(ISBLANK(Table5[[#This Row],[พ.ศ.ที่สร้างเสร็จ]]),"ไม่ระบุ",YEAR(TODAY())-Table5[[#This Row],[พ.ศ.ที่สร้างเสร็จ]]+543)</f>
        <v>2</v>
      </c>
      <c r="W277" s="1" t="s">
        <v>960</v>
      </c>
      <c r="X277" s="1" t="s">
        <v>959</v>
      </c>
    </row>
    <row r="278" spans="1:24" x14ac:dyDescent="0.35">
      <c r="A278" s="1" t="s">
        <v>31</v>
      </c>
      <c r="E278" s="3" t="str">
        <f t="shared" ref="E278:E279" si="41">A278&amp;" "&amp;B278&amp;"-"&amp;C278&amp;D278</f>
        <v>นฐ -</v>
      </c>
      <c r="F278" s="3" t="str">
        <f>VLOOKUP(A278,Table4[],2,0)</f>
        <v>นครปฐม</v>
      </c>
      <c r="G278" s="3" t="e">
        <f>VLOOKUP(TRIM(B278),Table22[[รหัสหน่วย2]:[ตำบลที่ตั้งหน่วย]],2,0)</f>
        <v>#N/A</v>
      </c>
      <c r="H278" s="3" t="e">
        <f>VLOOKUP(TRIM(B278),Table22[[รหัสหน่วย2]:[ตำบลที่ตั้งหน่วย]],3,0)</f>
        <v>#N/A</v>
      </c>
      <c r="I278" s="3" t="e">
        <f>VLOOKUP(TRIM(C278),Table3[],2,FALSE)</f>
        <v>#N/A</v>
      </c>
      <c r="J278" s="25" t="s">
        <v>957</v>
      </c>
      <c r="K278" s="1" t="s">
        <v>936</v>
      </c>
      <c r="L278" s="13">
        <v>2563</v>
      </c>
      <c r="N278" s="4"/>
      <c r="O278" s="21">
        <v>64</v>
      </c>
      <c r="Q278" s="13">
        <f ca="1">IF(ISBLANK(Table5[[#This Row],[พ.ศ.ที่สร้างเสร็จ]]),"ไม่ระบุ",YEAR(TODAY())-Table5[[#This Row],[พ.ศ.ที่สร้างเสร็จ]]+543)</f>
        <v>2</v>
      </c>
      <c r="W278" s="1" t="s">
        <v>961</v>
      </c>
      <c r="X278" s="1" t="s">
        <v>959</v>
      </c>
    </row>
    <row r="279" spans="1:24" x14ac:dyDescent="0.35">
      <c r="A279" s="1" t="s">
        <v>31</v>
      </c>
      <c r="E279" s="3" t="str">
        <f t="shared" si="41"/>
        <v>นฐ -</v>
      </c>
      <c r="F279" s="3" t="str">
        <f>VLOOKUP(A279,Table4[],2,0)</f>
        <v>นครปฐม</v>
      </c>
      <c r="G279" s="3" t="e">
        <f>VLOOKUP(TRIM(B279),Table22[[รหัสหน่วย2]:[ตำบลที่ตั้งหน่วย]],2,0)</f>
        <v>#N/A</v>
      </c>
      <c r="H279" s="3" t="e">
        <f>VLOOKUP(TRIM(B279),Table22[[รหัสหน่วย2]:[ตำบลที่ตั้งหน่วย]],3,0)</f>
        <v>#N/A</v>
      </c>
      <c r="I279" s="3" t="e">
        <f>VLOOKUP(TRIM(C279),Table3[],2,FALSE)</f>
        <v>#N/A</v>
      </c>
      <c r="J279" s="25" t="s">
        <v>958</v>
      </c>
      <c r="K279" s="1" t="s">
        <v>936</v>
      </c>
      <c r="L279" s="13">
        <v>2563</v>
      </c>
      <c r="N279" s="4"/>
      <c r="O279" s="21">
        <v>64</v>
      </c>
      <c r="Q279" s="13">
        <f ca="1">IF(ISBLANK(Table5[[#This Row],[พ.ศ.ที่สร้างเสร็จ]]),"ไม่ระบุ",YEAR(TODAY())-Table5[[#This Row],[พ.ศ.ที่สร้างเสร็จ]]+543)</f>
        <v>2</v>
      </c>
      <c r="W279" s="1" t="s">
        <v>961</v>
      </c>
      <c r="X279" s="1" t="s">
        <v>959</v>
      </c>
    </row>
    <row r="280" spans="1:24" x14ac:dyDescent="0.35">
      <c r="A280" s="1" t="s">
        <v>71</v>
      </c>
      <c r="B280" s="1" t="s">
        <v>963</v>
      </c>
      <c r="C280" s="10" t="s">
        <v>297</v>
      </c>
      <c r="D280" s="1" t="s">
        <v>281</v>
      </c>
      <c r="E280" s="3" t="str">
        <f t="shared" ref="E280:E311" si="42">A280&amp;" "&amp;B280&amp;"-"&amp;C280&amp;D280</f>
        <v>สป 5217-7001</v>
      </c>
      <c r="F280" s="3" t="str">
        <f>VLOOKUP(A280,Table4[],2,0)</f>
        <v>สมุทรปราการ</v>
      </c>
      <c r="G280" s="3" t="str">
        <f>VLOOKUP(TRIM(B280),Table22[[รหัสหน่วย2]:[ตำบลที่ตั้งหน่วย]],2,0)</f>
        <v>ศูนย์เกษตรกรรมฯ ป้อมพระจุลฯ</v>
      </c>
      <c r="H280" s="3" t="str">
        <f>VLOOKUP(TRIM(B280),Table22[[รหัสหน่วย2]:[ตำบลที่ตั้งหน่วย]],3,0)</f>
        <v>ป้อมพระจุลจอมเกล้า</v>
      </c>
      <c r="I280" s="3" t="str">
        <f>VLOOKUP(TRIM(C280),Table3[],2,FALSE)</f>
        <v>อาคารพักอาศัยระดับระทวน (NON - COMMISSIONED OFFICER QUARTERS)</v>
      </c>
      <c r="J280" s="25" t="s">
        <v>965</v>
      </c>
      <c r="K280" s="1" t="s">
        <v>966</v>
      </c>
      <c r="L280" s="13">
        <v>2526</v>
      </c>
      <c r="N280" s="4">
        <v>173383</v>
      </c>
      <c r="O280" s="21"/>
      <c r="Q280" s="13">
        <f ca="1">IF(ISBLANK(Table5[[#This Row],[พ.ศ.ที่สร้างเสร็จ]]),"ไม่ระบุ",YEAR(TODAY())-Table5[[#This Row],[พ.ศ.ที่สร้างเสร็จ]]+543)</f>
        <v>39</v>
      </c>
    </row>
    <row r="281" spans="1:24" x14ac:dyDescent="0.35">
      <c r="A281" s="1" t="s">
        <v>71</v>
      </c>
      <c r="B281" s="1" t="s">
        <v>963</v>
      </c>
      <c r="E281" s="3" t="str">
        <f t="shared" si="42"/>
        <v>สป 5217-</v>
      </c>
      <c r="F281" s="3" t="str">
        <f>VLOOKUP(A281,Table4[],2,0)</f>
        <v>สมุทรปราการ</v>
      </c>
      <c r="G281" s="3" t="str">
        <f>VLOOKUP(TRIM(B281),Table22[[รหัสหน่วย2]:[ตำบลที่ตั้งหน่วย]],2,0)</f>
        <v>ศูนย์เกษตรกรรมฯ ป้อมพระจุลฯ</v>
      </c>
      <c r="H281" s="3" t="str">
        <f>VLOOKUP(TRIM(B281),Table22[[รหัสหน่วย2]:[ตำบลที่ตั้งหน่วย]],3,0)</f>
        <v>ป้อมพระจุลจอมเกล้า</v>
      </c>
      <c r="I281" s="3" t="e">
        <f>VLOOKUP(TRIM(C281),Table3[],2,FALSE)</f>
        <v>#N/A</v>
      </c>
      <c r="J281" s="25" t="s">
        <v>967</v>
      </c>
      <c r="K281" s="1" t="s">
        <v>968</v>
      </c>
      <c r="L281" s="13">
        <v>2552</v>
      </c>
      <c r="N281" s="4">
        <v>1198400</v>
      </c>
      <c r="O281" s="21">
        <v>4</v>
      </c>
      <c r="Q281" s="13">
        <f ca="1">IF(ISBLANK(Table5[[#This Row],[พ.ศ.ที่สร้างเสร็จ]]),"ไม่ระบุ",YEAR(TODAY())-Table5[[#This Row],[พ.ศ.ที่สร้างเสร็จ]]+543)</f>
        <v>13</v>
      </c>
    </row>
    <row r="282" spans="1:24" x14ac:dyDescent="0.35">
      <c r="A282" s="1" t="s">
        <v>71</v>
      </c>
      <c r="B282" s="1" t="s">
        <v>963</v>
      </c>
      <c r="E282" s="3" t="str">
        <f t="shared" si="42"/>
        <v>สป 5217-</v>
      </c>
      <c r="F282" s="3" t="str">
        <f>VLOOKUP(A282,Table4[],2,0)</f>
        <v>สมุทรปราการ</v>
      </c>
      <c r="G282" s="3" t="str">
        <f>VLOOKUP(TRIM(B282),Table22[[รหัสหน่วย2]:[ตำบลที่ตั้งหน่วย]],2,0)</f>
        <v>ศูนย์เกษตรกรรมฯ ป้อมพระจุลฯ</v>
      </c>
      <c r="H282" s="3" t="str">
        <f>VLOOKUP(TRIM(B282),Table22[[รหัสหน่วย2]:[ตำบลที่ตั้งหน่วย]],3,0)</f>
        <v>ป้อมพระจุลจอมเกล้า</v>
      </c>
      <c r="I282" s="3" t="e">
        <f>VLOOKUP(TRIM(C282),Table3[],2,FALSE)</f>
        <v>#N/A</v>
      </c>
      <c r="J282" s="25" t="s">
        <v>969</v>
      </c>
      <c r="K282" s="1" t="s">
        <v>970</v>
      </c>
      <c r="L282" s="13">
        <v>2526</v>
      </c>
      <c r="N282" s="4"/>
      <c r="O282" s="21"/>
      <c r="Q282" s="13">
        <f ca="1">IF(ISBLANK(Table5[[#This Row],[พ.ศ.ที่สร้างเสร็จ]]),"ไม่ระบุ",YEAR(TODAY())-Table5[[#This Row],[พ.ศ.ที่สร้างเสร็จ]]+543)</f>
        <v>39</v>
      </c>
    </row>
    <row r="283" spans="1:24" x14ac:dyDescent="0.35">
      <c r="A283" s="1" t="s">
        <v>71</v>
      </c>
      <c r="B283" s="1" t="s">
        <v>963</v>
      </c>
      <c r="C283" s="10" t="s">
        <v>297</v>
      </c>
      <c r="D283" s="1" t="s">
        <v>290</v>
      </c>
      <c r="E283" s="3" t="str">
        <f t="shared" si="42"/>
        <v>สป 5217-7003</v>
      </c>
      <c r="F283" s="3" t="str">
        <f>VLOOKUP(A283,Table4[],2,0)</f>
        <v>สมุทรปราการ</v>
      </c>
      <c r="G283" s="3" t="str">
        <f>VLOOKUP(TRIM(B283),Table22[[รหัสหน่วย2]:[ตำบลที่ตั้งหน่วย]],2,0)</f>
        <v>ศูนย์เกษตรกรรมฯ ป้อมพระจุลฯ</v>
      </c>
      <c r="H283" s="3" t="str">
        <f>VLOOKUP(TRIM(B283),Table22[[รหัสหน่วย2]:[ตำบลที่ตั้งหน่วย]],3,0)</f>
        <v>ป้อมพระจุลจอมเกล้า</v>
      </c>
      <c r="I283" s="3" t="str">
        <f>VLOOKUP(TRIM(C283),Table3[],2,FALSE)</f>
        <v>อาคารพักอาศัยระดับระทวน (NON - COMMISSIONED OFFICER QUARTERS)</v>
      </c>
      <c r="J283" s="25" t="s">
        <v>971</v>
      </c>
      <c r="K283" s="1" t="s">
        <v>973</v>
      </c>
      <c r="L283" s="13">
        <v>2526</v>
      </c>
      <c r="N283" s="4">
        <v>120000</v>
      </c>
      <c r="O283" s="21"/>
      <c r="Q283" s="13">
        <f ca="1">IF(ISBLANK(Table5[[#This Row],[พ.ศ.ที่สร้างเสร็จ]]),"ไม่ระบุ",YEAR(TODAY())-Table5[[#This Row],[พ.ศ.ที่สร้างเสร็จ]]+543)</f>
        <v>39</v>
      </c>
    </row>
    <row r="284" spans="1:24" x14ac:dyDescent="0.35">
      <c r="A284" s="1" t="s">
        <v>71</v>
      </c>
      <c r="B284" s="1" t="s">
        <v>963</v>
      </c>
      <c r="C284" s="10" t="s">
        <v>297</v>
      </c>
      <c r="D284" s="1" t="s">
        <v>287</v>
      </c>
      <c r="E284" s="3" t="str">
        <f t="shared" si="42"/>
        <v>สป 5217-7004</v>
      </c>
      <c r="F284" s="3" t="str">
        <f>VLOOKUP(A284,Table4[],2,0)</f>
        <v>สมุทรปราการ</v>
      </c>
      <c r="G284" s="3" t="str">
        <f>VLOOKUP(TRIM(B284),Table22[[รหัสหน่วย2]:[ตำบลที่ตั้งหน่วย]],2,0)</f>
        <v>ศูนย์เกษตรกรรมฯ ป้อมพระจุลฯ</v>
      </c>
      <c r="H284" s="3" t="str">
        <f>VLOOKUP(TRIM(B284),Table22[[รหัสหน่วย2]:[ตำบลที่ตั้งหน่วย]],3,0)</f>
        <v>ป้อมพระจุลจอมเกล้า</v>
      </c>
      <c r="I284" s="3" t="str">
        <f>VLOOKUP(TRIM(C284),Table3[],2,FALSE)</f>
        <v>อาคารพักอาศัยระดับระทวน (NON - COMMISSIONED OFFICER QUARTERS)</v>
      </c>
      <c r="J284" s="25" t="s">
        <v>972</v>
      </c>
      <c r="K284" s="1" t="s">
        <v>974</v>
      </c>
      <c r="L284" s="13">
        <v>2535</v>
      </c>
      <c r="N284" s="4">
        <v>50000</v>
      </c>
      <c r="O284" s="21"/>
      <c r="Q284" s="13">
        <f ca="1">IF(ISBLANK(Table5[[#This Row],[พ.ศ.ที่สร้างเสร็จ]]),"ไม่ระบุ",YEAR(TODAY())-Table5[[#This Row],[พ.ศ.ที่สร้างเสร็จ]]+543)</f>
        <v>30</v>
      </c>
    </row>
    <row r="285" spans="1:24" x14ac:dyDescent="0.35">
      <c r="A285" s="1" t="s">
        <v>71</v>
      </c>
      <c r="B285" s="1" t="s">
        <v>963</v>
      </c>
      <c r="E285" s="3" t="str">
        <f t="shared" si="42"/>
        <v>สป 5217-</v>
      </c>
      <c r="F285" s="3" t="str">
        <f>VLOOKUP(A285,Table4[],2,0)</f>
        <v>สมุทรปราการ</v>
      </c>
      <c r="G285" s="3" t="str">
        <f>VLOOKUP(TRIM(B285),Table22[[รหัสหน่วย2]:[ตำบลที่ตั้งหน่วย]],2,0)</f>
        <v>ศูนย์เกษตรกรรมฯ ป้อมพระจุลฯ</v>
      </c>
      <c r="H285" s="3" t="str">
        <f>VLOOKUP(TRIM(B285),Table22[[รหัสหน่วย2]:[ตำบลที่ตั้งหน่วย]],3,0)</f>
        <v>ป้อมพระจุลจอมเกล้า</v>
      </c>
      <c r="I285" s="3" t="e">
        <f>VLOOKUP(TRIM(C285),Table3[],2,FALSE)</f>
        <v>#N/A</v>
      </c>
      <c r="J285" s="25" t="s">
        <v>975</v>
      </c>
      <c r="K285" s="1" t="s">
        <v>976</v>
      </c>
      <c r="L285" s="13">
        <v>2543</v>
      </c>
      <c r="N285" s="4">
        <v>97198.8</v>
      </c>
      <c r="O285" s="21">
        <v>3</v>
      </c>
      <c r="Q285" s="13">
        <f ca="1">IF(ISBLANK(Table5[[#This Row],[พ.ศ.ที่สร้างเสร็จ]]),"ไม่ระบุ",YEAR(TODAY())-Table5[[#This Row],[พ.ศ.ที่สร้างเสร็จ]]+543)</f>
        <v>22</v>
      </c>
    </row>
    <row r="286" spans="1:24" x14ac:dyDescent="0.35">
      <c r="A286" s="1" t="s">
        <v>71</v>
      </c>
      <c r="B286" s="1" t="s">
        <v>963</v>
      </c>
      <c r="E286" s="3" t="str">
        <f t="shared" si="42"/>
        <v>สป 5217-</v>
      </c>
      <c r="F286" s="3" t="str">
        <f>VLOOKUP(A286,Table4[],2,0)</f>
        <v>สมุทรปราการ</v>
      </c>
      <c r="G286" s="3" t="str">
        <f>VLOOKUP(TRIM(B286),Table22[[รหัสหน่วย2]:[ตำบลที่ตั้งหน่วย]],2,0)</f>
        <v>ศูนย์เกษตรกรรมฯ ป้อมพระจุลฯ</v>
      </c>
      <c r="H286" s="3" t="str">
        <f>VLOOKUP(TRIM(B286),Table22[[รหัสหน่วย2]:[ตำบลที่ตั้งหน่วย]],3,0)</f>
        <v>ป้อมพระจุลจอมเกล้า</v>
      </c>
      <c r="I286" s="3" t="e">
        <f>VLOOKUP(TRIM(C286),Table3[],2,FALSE)</f>
        <v>#N/A</v>
      </c>
      <c r="J286" s="25" t="s">
        <v>984</v>
      </c>
      <c r="K286" s="1" t="s">
        <v>970</v>
      </c>
      <c r="L286" s="13">
        <v>2532</v>
      </c>
      <c r="N286" s="4">
        <v>30000</v>
      </c>
      <c r="O286" s="21"/>
      <c r="Q286" s="13">
        <f ca="1">IF(ISBLANK(Table5[[#This Row],[พ.ศ.ที่สร้างเสร็จ]]),"ไม่ระบุ",YEAR(TODAY())-Table5[[#This Row],[พ.ศ.ที่สร้างเสร็จ]]+543)</f>
        <v>33</v>
      </c>
    </row>
    <row r="287" spans="1:24" x14ac:dyDescent="0.35">
      <c r="A287" s="1" t="s">
        <v>71</v>
      </c>
      <c r="B287" s="1" t="s">
        <v>963</v>
      </c>
      <c r="C287" s="10" t="s">
        <v>297</v>
      </c>
      <c r="D287" s="1" t="s">
        <v>296</v>
      </c>
      <c r="E287" s="3" t="str">
        <f t="shared" si="42"/>
        <v>สป 5217-7005</v>
      </c>
      <c r="F287" s="3" t="str">
        <f>VLOOKUP(A287,Table4[],2,0)</f>
        <v>สมุทรปราการ</v>
      </c>
      <c r="G287" s="3" t="str">
        <f>VLOOKUP(TRIM(B287),Table22[[รหัสหน่วย2]:[ตำบลที่ตั้งหน่วย]],2,0)</f>
        <v>ศูนย์เกษตรกรรมฯ ป้อมพระจุลฯ</v>
      </c>
      <c r="H287" s="3" t="str">
        <f>VLOOKUP(TRIM(B287),Table22[[รหัสหน่วย2]:[ตำบลที่ตั้งหน่วย]],3,0)</f>
        <v>ป้อมพระจุลจอมเกล้า</v>
      </c>
      <c r="I287" s="3" t="str">
        <f>VLOOKUP(TRIM(C287),Table3[],2,FALSE)</f>
        <v>อาคารพักอาศัยระดับระทวน (NON - COMMISSIONED OFFICER QUARTERS)</v>
      </c>
      <c r="J287" s="25" t="s">
        <v>827</v>
      </c>
      <c r="K287" s="1" t="s">
        <v>985</v>
      </c>
      <c r="L287" s="13">
        <v>2558</v>
      </c>
      <c r="N287" s="4">
        <v>90000</v>
      </c>
      <c r="Q287" s="13">
        <f ca="1">IF(ISBLANK(Table5[[#This Row],[พ.ศ.ที่สร้างเสร็จ]]),"ไม่ระบุ",YEAR(TODAY())-Table5[[#This Row],[พ.ศ.ที่สร้างเสร็จ]]+543)</f>
        <v>7</v>
      </c>
    </row>
    <row r="288" spans="1:24" x14ac:dyDescent="0.35">
      <c r="A288" s="1" t="s">
        <v>71</v>
      </c>
      <c r="B288" s="1" t="s">
        <v>963</v>
      </c>
      <c r="E288" s="3" t="str">
        <f t="shared" si="42"/>
        <v>สป 5217-</v>
      </c>
      <c r="F288" s="3" t="str">
        <f>VLOOKUP(A288,Table4[],2,0)</f>
        <v>สมุทรปราการ</v>
      </c>
      <c r="G288" s="3" t="str">
        <f>VLOOKUP(TRIM(B288),Table22[[รหัสหน่วย2]:[ตำบลที่ตั้งหน่วย]],2,0)</f>
        <v>ศูนย์เกษตรกรรมฯ ป้อมพระจุลฯ</v>
      </c>
      <c r="H288" s="3" t="str">
        <f>VLOOKUP(TRIM(B288),Table22[[รหัสหน่วย2]:[ตำบลที่ตั้งหน่วย]],3,0)</f>
        <v>ป้อมพระจุลจอมเกล้า</v>
      </c>
      <c r="I288" s="3" t="e">
        <f>VLOOKUP(TRIM(C288),Table3[],2,FALSE)</f>
        <v>#N/A</v>
      </c>
      <c r="J288" s="25" t="s">
        <v>977</v>
      </c>
      <c r="K288" s="1" t="s">
        <v>978</v>
      </c>
      <c r="N288" s="4"/>
      <c r="Q28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W288" s="1" t="s">
        <v>979</v>
      </c>
    </row>
    <row r="289" spans="1:17" x14ac:dyDescent="0.35">
      <c r="A289" s="1" t="s">
        <v>71</v>
      </c>
      <c r="B289" s="1" t="s">
        <v>963</v>
      </c>
      <c r="E289" s="3" t="str">
        <f t="shared" si="42"/>
        <v>สป 5217-</v>
      </c>
      <c r="F289" s="3" t="str">
        <f>VLOOKUP(A289,Table4[],2,0)</f>
        <v>สมุทรปราการ</v>
      </c>
      <c r="G289" s="3" t="str">
        <f>VLOOKUP(TRIM(B289),Table22[[รหัสหน่วย2]:[ตำบลที่ตั้งหน่วย]],2,0)</f>
        <v>ศูนย์เกษตรกรรมฯ ป้อมพระจุลฯ</v>
      </c>
      <c r="H289" s="3" t="str">
        <f>VLOOKUP(TRIM(B289),Table22[[รหัสหน่วย2]:[ตำบลที่ตั้งหน่วย]],3,0)</f>
        <v>ป้อมพระจุลจอมเกล้า</v>
      </c>
      <c r="I289" s="3" t="e">
        <f>VLOOKUP(TRIM(C289),Table3[],2,FALSE)</f>
        <v>#N/A</v>
      </c>
      <c r="J289" s="25" t="s">
        <v>980</v>
      </c>
      <c r="K289" s="1" t="s">
        <v>981</v>
      </c>
      <c r="L289" s="13">
        <v>2557</v>
      </c>
      <c r="N289" s="4">
        <v>200000</v>
      </c>
      <c r="Q289" s="13">
        <f ca="1">IF(ISBLANK(Table5[[#This Row],[พ.ศ.ที่สร้างเสร็จ]]),"ไม่ระบุ",YEAR(TODAY())-Table5[[#This Row],[พ.ศ.ที่สร้างเสร็จ]]+543)</f>
        <v>8</v>
      </c>
    </row>
    <row r="290" spans="1:17" x14ac:dyDescent="0.35">
      <c r="A290" s="1" t="s">
        <v>71</v>
      </c>
      <c r="B290" s="1" t="s">
        <v>963</v>
      </c>
      <c r="E290" s="3" t="str">
        <f t="shared" si="42"/>
        <v>สป 5217-</v>
      </c>
      <c r="F290" s="3" t="str">
        <f>VLOOKUP(A290,Table4[],2,0)</f>
        <v>สมุทรปราการ</v>
      </c>
      <c r="G290" s="3" t="str">
        <f>VLOOKUP(TRIM(B290),Table22[[รหัสหน่วย2]:[ตำบลที่ตั้งหน่วย]],2,0)</f>
        <v>ศูนย์เกษตรกรรมฯ ป้อมพระจุลฯ</v>
      </c>
      <c r="H290" s="3" t="str">
        <f>VLOOKUP(TRIM(B290),Table22[[รหัสหน่วย2]:[ตำบลที่ตั้งหน่วย]],3,0)</f>
        <v>ป้อมพระจุลจอมเกล้า</v>
      </c>
      <c r="I290" s="3" t="e">
        <f>VLOOKUP(TRIM(C290),Table3[],2,FALSE)</f>
        <v>#N/A</v>
      </c>
      <c r="J290" s="25" t="s">
        <v>982</v>
      </c>
      <c r="K290" s="1" t="s">
        <v>983</v>
      </c>
      <c r="L290" s="13">
        <v>2561</v>
      </c>
      <c r="N290" s="4">
        <v>400000</v>
      </c>
      <c r="Q290" s="13">
        <f ca="1">IF(ISBLANK(Table5[[#This Row],[พ.ศ.ที่สร้างเสร็จ]]),"ไม่ระบุ",YEAR(TODAY())-Table5[[#This Row],[พ.ศ.ที่สร้างเสร็จ]]+543)</f>
        <v>4</v>
      </c>
    </row>
    <row r="291" spans="1:17" x14ac:dyDescent="0.35">
      <c r="A291" s="1" t="s">
        <v>17</v>
      </c>
      <c r="B291" s="1" t="s">
        <v>986</v>
      </c>
      <c r="E291" s="3" t="str">
        <f t="shared" si="42"/>
        <v>ชบ 5216-</v>
      </c>
      <c r="F291" s="3" t="str">
        <f>VLOOKUP(A291,Table4[],2,0)</f>
        <v>ชลบุรี</v>
      </c>
      <c r="G291" s="3" t="str">
        <f>VLOOKUP(TRIM(B291),Table22[[รหัสหน่วย2]:[ตำบลที่ตั้งหน่วย]],2,0)</f>
        <v>ศูนย์เกษตรกรรมฯ บางพระ</v>
      </c>
      <c r="H291" s="3" t="str">
        <f>VLOOKUP(TRIM(B291),Table22[[รหัสหน่วย2]:[ตำบลที่ตั้งหน่วย]],3,0)</f>
        <v>อำเภอบางพระ จังหวัดชลบุรี</v>
      </c>
      <c r="I291" s="3" t="e">
        <f>VLOOKUP(TRIM(C291),Table3[],2,FALSE)</f>
        <v>#N/A</v>
      </c>
      <c r="J291" s="25" t="s">
        <v>513</v>
      </c>
      <c r="K291" s="1" t="s">
        <v>987</v>
      </c>
      <c r="L291" s="13">
        <v>2501</v>
      </c>
      <c r="N291" s="4">
        <v>8970</v>
      </c>
      <c r="Q291" s="13">
        <f ca="1">IF(ISBLANK(Table5[[#This Row],[พ.ศ.ที่สร้างเสร็จ]]),"ไม่ระบุ",YEAR(TODAY())-Table5[[#This Row],[พ.ศ.ที่สร้างเสร็จ]]+543)</f>
        <v>64</v>
      </c>
    </row>
    <row r="292" spans="1:17" x14ac:dyDescent="0.35">
      <c r="A292" s="1" t="s">
        <v>17</v>
      </c>
      <c r="B292" s="1" t="s">
        <v>986</v>
      </c>
      <c r="E292" s="3" t="str">
        <f t="shared" si="42"/>
        <v>ชบ 5216-</v>
      </c>
      <c r="F292" s="3" t="str">
        <f>VLOOKUP(A292,Table4[],2,0)</f>
        <v>ชลบุรี</v>
      </c>
      <c r="G292" s="3" t="str">
        <f>VLOOKUP(TRIM(B292),Table22[[รหัสหน่วย2]:[ตำบลที่ตั้งหน่วย]],2,0)</f>
        <v>ศูนย์เกษตรกรรมฯ บางพระ</v>
      </c>
      <c r="H292" s="3" t="str">
        <f>VLOOKUP(TRIM(B292),Table22[[รหัสหน่วย2]:[ตำบลที่ตั้งหน่วย]],3,0)</f>
        <v>อำเภอบางพระ จังหวัดชลบุรี</v>
      </c>
      <c r="I292" s="3" t="e">
        <f>VLOOKUP(TRIM(C292),Table3[],2,FALSE)</f>
        <v>#N/A</v>
      </c>
      <c r="J292" s="25" t="s">
        <v>988</v>
      </c>
      <c r="K292" s="1" t="s">
        <v>864</v>
      </c>
      <c r="L292" s="13">
        <v>2534</v>
      </c>
      <c r="N292" s="4">
        <v>33218</v>
      </c>
      <c r="Q292" s="13">
        <f ca="1">IF(ISBLANK(Table5[[#This Row],[พ.ศ.ที่สร้างเสร็จ]]),"ไม่ระบุ",YEAR(TODAY())-Table5[[#This Row],[พ.ศ.ที่สร้างเสร็จ]]+543)</f>
        <v>31</v>
      </c>
    </row>
    <row r="293" spans="1:17" x14ac:dyDescent="0.35">
      <c r="A293" s="1" t="s">
        <v>17</v>
      </c>
      <c r="B293" s="1" t="s">
        <v>986</v>
      </c>
      <c r="E293" s="3" t="str">
        <f t="shared" si="42"/>
        <v>ชบ 5216-</v>
      </c>
      <c r="F293" s="3" t="str">
        <f>VLOOKUP(A293,Table4[],2,0)</f>
        <v>ชลบุรี</v>
      </c>
      <c r="G293" s="3" t="str">
        <f>VLOOKUP(TRIM(B293),Table22[[รหัสหน่วย2]:[ตำบลที่ตั้งหน่วย]],2,0)</f>
        <v>ศูนย์เกษตรกรรมฯ บางพระ</v>
      </c>
      <c r="H293" s="3" t="str">
        <f>VLOOKUP(TRIM(B293),Table22[[รหัสหน่วย2]:[ตำบลที่ตั้งหน่วย]],3,0)</f>
        <v>อำเภอบางพระ จังหวัดชลบุรี</v>
      </c>
      <c r="I293" s="3" t="e">
        <f>VLOOKUP(TRIM(C293),Table3[],2,FALSE)</f>
        <v>#N/A</v>
      </c>
      <c r="J293" s="25" t="s">
        <v>989</v>
      </c>
      <c r="K293" s="1" t="s">
        <v>864</v>
      </c>
      <c r="L293" s="13">
        <v>2499</v>
      </c>
      <c r="N293" s="4">
        <v>4925</v>
      </c>
      <c r="Q293" s="13">
        <f ca="1">IF(ISBLANK(Table5[[#This Row],[พ.ศ.ที่สร้างเสร็จ]]),"ไม่ระบุ",YEAR(TODAY())-Table5[[#This Row],[พ.ศ.ที่สร้างเสร็จ]]+543)</f>
        <v>66</v>
      </c>
    </row>
    <row r="294" spans="1:17" x14ac:dyDescent="0.35">
      <c r="A294" s="1" t="s">
        <v>17</v>
      </c>
      <c r="B294" s="1" t="s">
        <v>986</v>
      </c>
      <c r="E294" s="3" t="str">
        <f t="shared" si="42"/>
        <v>ชบ 5216-</v>
      </c>
      <c r="F294" s="3" t="str">
        <f>VLOOKUP(A294,Table4[],2,0)</f>
        <v>ชลบุรี</v>
      </c>
      <c r="G294" s="3" t="str">
        <f>VLOOKUP(TRIM(B294),Table22[[รหัสหน่วย2]:[ตำบลที่ตั้งหน่วย]],2,0)</f>
        <v>ศูนย์เกษตรกรรมฯ บางพระ</v>
      </c>
      <c r="H294" s="3" t="str">
        <f>VLOOKUP(TRIM(B294),Table22[[รหัสหน่วย2]:[ตำบลที่ตั้งหน่วย]],3,0)</f>
        <v>อำเภอบางพระ จังหวัดชลบุรี</v>
      </c>
      <c r="I294" s="3" t="e">
        <f>VLOOKUP(TRIM(C294),Table3[],2,FALSE)</f>
        <v>#N/A</v>
      </c>
      <c r="J294" s="25" t="s">
        <v>990</v>
      </c>
      <c r="K294" s="1" t="s">
        <v>991</v>
      </c>
      <c r="L294" s="13">
        <v>2528</v>
      </c>
      <c r="N294" s="4">
        <v>350000</v>
      </c>
      <c r="Q294" s="13">
        <f ca="1">IF(ISBLANK(Table5[[#This Row],[พ.ศ.ที่สร้างเสร็จ]]),"ไม่ระบุ",YEAR(TODAY())-Table5[[#This Row],[พ.ศ.ที่สร้างเสร็จ]]+543)</f>
        <v>37</v>
      </c>
    </row>
    <row r="295" spans="1:17" x14ac:dyDescent="0.35">
      <c r="A295" s="1" t="s">
        <v>17</v>
      </c>
      <c r="B295" s="1" t="s">
        <v>986</v>
      </c>
      <c r="E295" s="3" t="str">
        <f t="shared" si="42"/>
        <v>ชบ 5216-</v>
      </c>
      <c r="F295" s="3" t="str">
        <f>VLOOKUP(A295,Table4[],2,0)</f>
        <v>ชลบุรี</v>
      </c>
      <c r="G295" s="3" t="str">
        <f>VLOOKUP(TRIM(B295),Table22[[รหัสหน่วย2]:[ตำบลที่ตั้งหน่วย]],2,0)</f>
        <v>ศูนย์เกษตรกรรมฯ บางพระ</v>
      </c>
      <c r="H295" s="3" t="str">
        <f>VLOOKUP(TRIM(B295),Table22[[รหัสหน่วย2]:[ตำบลที่ตั้งหน่วย]],3,0)</f>
        <v>อำเภอบางพระ จังหวัดชลบุรี</v>
      </c>
      <c r="I295" s="3" t="e">
        <f>VLOOKUP(TRIM(C295),Table3[],2,FALSE)</f>
        <v>#N/A</v>
      </c>
      <c r="J295" s="25" t="s">
        <v>992</v>
      </c>
      <c r="K295" s="1" t="s">
        <v>864</v>
      </c>
      <c r="L295" s="13">
        <v>2503</v>
      </c>
      <c r="N295" s="4">
        <v>6548</v>
      </c>
      <c r="Q295" s="13">
        <f ca="1">IF(ISBLANK(Table5[[#This Row],[พ.ศ.ที่สร้างเสร็จ]]),"ไม่ระบุ",YEAR(TODAY())-Table5[[#This Row],[พ.ศ.ที่สร้างเสร็จ]]+543)</f>
        <v>62</v>
      </c>
    </row>
    <row r="296" spans="1:17" x14ac:dyDescent="0.35">
      <c r="A296" s="1" t="s">
        <v>17</v>
      </c>
      <c r="B296" s="1" t="s">
        <v>986</v>
      </c>
      <c r="E296" s="3" t="str">
        <f t="shared" si="42"/>
        <v>ชบ 5216-</v>
      </c>
      <c r="F296" s="3" t="str">
        <f>VLOOKUP(A296,Table4[],2,0)</f>
        <v>ชลบุรี</v>
      </c>
      <c r="G296" s="3" t="str">
        <f>VLOOKUP(TRIM(B296),Table22[[รหัสหน่วย2]:[ตำบลที่ตั้งหน่วย]],2,0)</f>
        <v>ศูนย์เกษตรกรรมฯ บางพระ</v>
      </c>
      <c r="H296" s="3" t="str">
        <f>VLOOKUP(TRIM(B296),Table22[[รหัสหน่วย2]:[ตำบลที่ตั้งหน่วย]],3,0)</f>
        <v>อำเภอบางพระ จังหวัดชลบุรี</v>
      </c>
      <c r="I296" s="3" t="e">
        <f>VLOOKUP(TRIM(C296),Table3[],2,FALSE)</f>
        <v>#N/A</v>
      </c>
      <c r="J296" s="25" t="s">
        <v>993</v>
      </c>
      <c r="K296" s="1" t="s">
        <v>864</v>
      </c>
      <c r="L296" s="13">
        <v>2501</v>
      </c>
      <c r="N296" s="4">
        <v>2869</v>
      </c>
      <c r="Q296" s="13">
        <f ca="1">IF(ISBLANK(Table5[[#This Row],[พ.ศ.ที่สร้างเสร็จ]]),"ไม่ระบุ",YEAR(TODAY())-Table5[[#This Row],[พ.ศ.ที่สร้างเสร็จ]]+543)</f>
        <v>64</v>
      </c>
    </row>
    <row r="297" spans="1:17" x14ac:dyDescent="0.35">
      <c r="A297" s="1" t="s">
        <v>17</v>
      </c>
      <c r="B297" s="1" t="s">
        <v>986</v>
      </c>
      <c r="E297" s="3" t="str">
        <f t="shared" si="42"/>
        <v>ชบ 5216-</v>
      </c>
      <c r="F297" s="3" t="str">
        <f>VLOOKUP(A297,Table4[],2,0)</f>
        <v>ชลบุรี</v>
      </c>
      <c r="G297" s="3" t="str">
        <f>VLOOKUP(TRIM(B297),Table22[[รหัสหน่วย2]:[ตำบลที่ตั้งหน่วย]],2,0)</f>
        <v>ศูนย์เกษตรกรรมฯ บางพระ</v>
      </c>
      <c r="H297" s="3" t="str">
        <f>VLOOKUP(TRIM(B297),Table22[[รหัสหน่วย2]:[ตำบลที่ตั้งหน่วย]],3,0)</f>
        <v>อำเภอบางพระ จังหวัดชลบุรี</v>
      </c>
      <c r="I297" s="3" t="e">
        <f>VLOOKUP(TRIM(C297),Table3[],2,FALSE)</f>
        <v>#N/A</v>
      </c>
      <c r="J297" s="25" t="s">
        <v>994</v>
      </c>
      <c r="K297" s="1" t="s">
        <v>864</v>
      </c>
      <c r="L297" s="13">
        <v>2503</v>
      </c>
      <c r="N297" s="4">
        <v>9940</v>
      </c>
      <c r="Q297" s="13">
        <f ca="1">IF(ISBLANK(Table5[[#This Row],[พ.ศ.ที่สร้างเสร็จ]]),"ไม่ระบุ",YEAR(TODAY())-Table5[[#This Row],[พ.ศ.ที่สร้างเสร็จ]]+543)</f>
        <v>62</v>
      </c>
    </row>
    <row r="298" spans="1:17" x14ac:dyDescent="0.35">
      <c r="A298" s="1" t="s">
        <v>17</v>
      </c>
      <c r="B298" s="1" t="s">
        <v>986</v>
      </c>
      <c r="E298" s="3" t="str">
        <f t="shared" si="42"/>
        <v>ชบ 5216-</v>
      </c>
      <c r="F298" s="3" t="str">
        <f>VLOOKUP(A298,Table4[],2,0)</f>
        <v>ชลบุรี</v>
      </c>
      <c r="G298" s="3" t="str">
        <f>VLOOKUP(TRIM(B298),Table22[[รหัสหน่วย2]:[ตำบลที่ตั้งหน่วย]],2,0)</f>
        <v>ศูนย์เกษตรกรรมฯ บางพระ</v>
      </c>
      <c r="H298" s="3" t="str">
        <f>VLOOKUP(TRIM(B298),Table22[[รหัสหน่วย2]:[ตำบลที่ตั้งหน่วย]],3,0)</f>
        <v>อำเภอบางพระ จังหวัดชลบุรี</v>
      </c>
      <c r="I298" s="3" t="e">
        <f>VLOOKUP(TRIM(C298),Table3[],2,FALSE)</f>
        <v>#N/A</v>
      </c>
      <c r="J298" s="25" t="s">
        <v>995</v>
      </c>
      <c r="K298" s="1" t="s">
        <v>864</v>
      </c>
      <c r="L298" s="13">
        <v>2503</v>
      </c>
      <c r="N298" s="4">
        <v>4725</v>
      </c>
      <c r="Q298" s="13">
        <f ca="1">IF(ISBLANK(Table5[[#This Row],[พ.ศ.ที่สร้างเสร็จ]]),"ไม่ระบุ",YEAR(TODAY())-Table5[[#This Row],[พ.ศ.ที่สร้างเสร็จ]]+543)</f>
        <v>62</v>
      </c>
    </row>
    <row r="299" spans="1:17" x14ac:dyDescent="0.35">
      <c r="A299" s="1" t="s">
        <v>17</v>
      </c>
      <c r="B299" s="1" t="s">
        <v>986</v>
      </c>
      <c r="E299" s="3" t="str">
        <f t="shared" si="42"/>
        <v>ชบ 5216-</v>
      </c>
      <c r="F299" s="3" t="str">
        <f>VLOOKUP(A299,Table4[],2,0)</f>
        <v>ชลบุรี</v>
      </c>
      <c r="G299" s="3" t="str">
        <f>VLOOKUP(TRIM(B299),Table22[[รหัสหน่วย2]:[ตำบลที่ตั้งหน่วย]],2,0)</f>
        <v>ศูนย์เกษตรกรรมฯ บางพระ</v>
      </c>
      <c r="H299" s="3" t="str">
        <f>VLOOKUP(TRIM(B299),Table22[[รหัสหน่วย2]:[ตำบลที่ตั้งหน่วย]],3,0)</f>
        <v>อำเภอบางพระ จังหวัดชลบุรี</v>
      </c>
      <c r="I299" s="3" t="e">
        <f>VLOOKUP(TRIM(C299),Table3[],2,FALSE)</f>
        <v>#N/A</v>
      </c>
      <c r="J299" s="25" t="s">
        <v>996</v>
      </c>
      <c r="K299" s="1" t="s">
        <v>864</v>
      </c>
      <c r="L299" s="13">
        <v>2502</v>
      </c>
      <c r="N299" s="4">
        <v>6465</v>
      </c>
      <c r="Q299" s="13">
        <f ca="1">IF(ISBLANK(Table5[[#This Row],[พ.ศ.ที่สร้างเสร็จ]]),"ไม่ระบุ",YEAR(TODAY())-Table5[[#This Row],[พ.ศ.ที่สร้างเสร็จ]]+543)</f>
        <v>63</v>
      </c>
    </row>
    <row r="300" spans="1:17" x14ac:dyDescent="0.35">
      <c r="A300" s="1" t="s">
        <v>17</v>
      </c>
      <c r="B300" s="1" t="s">
        <v>986</v>
      </c>
      <c r="E300" s="3" t="str">
        <f t="shared" si="42"/>
        <v>ชบ 5216-</v>
      </c>
      <c r="F300" s="3" t="str">
        <f>VLOOKUP(A300,Table4[],2,0)</f>
        <v>ชลบุรี</v>
      </c>
      <c r="G300" s="3" t="str">
        <f>VLOOKUP(TRIM(B300),Table22[[รหัสหน่วย2]:[ตำบลที่ตั้งหน่วย]],2,0)</f>
        <v>ศูนย์เกษตรกรรมฯ บางพระ</v>
      </c>
      <c r="H300" s="3" t="str">
        <f>VLOOKUP(TRIM(B300),Table22[[รหัสหน่วย2]:[ตำบลที่ตั้งหน่วย]],3,0)</f>
        <v>อำเภอบางพระ จังหวัดชลบุรี</v>
      </c>
      <c r="I300" s="3" t="e">
        <f>VLOOKUP(TRIM(C300),Table3[],2,FALSE)</f>
        <v>#N/A</v>
      </c>
      <c r="J300" s="25" t="s">
        <v>997</v>
      </c>
      <c r="K300" s="1" t="s">
        <v>864</v>
      </c>
      <c r="L300" s="13">
        <v>2530</v>
      </c>
      <c r="N300" s="4">
        <v>107679</v>
      </c>
      <c r="Q300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01" spans="1:17" x14ac:dyDescent="0.35">
      <c r="A301" s="1" t="s">
        <v>17</v>
      </c>
      <c r="B301" s="1" t="s">
        <v>986</v>
      </c>
      <c r="E301" s="3" t="str">
        <f t="shared" si="42"/>
        <v>ชบ 5216-</v>
      </c>
      <c r="F301" s="3" t="str">
        <f>VLOOKUP(A301,Table4[],2,0)</f>
        <v>ชลบุรี</v>
      </c>
      <c r="G301" s="3" t="str">
        <f>VLOOKUP(TRIM(B301),Table22[[รหัสหน่วย2]:[ตำบลที่ตั้งหน่วย]],2,0)</f>
        <v>ศูนย์เกษตรกรรมฯ บางพระ</v>
      </c>
      <c r="H301" s="3" t="str">
        <f>VLOOKUP(TRIM(B301),Table22[[รหัสหน่วย2]:[ตำบลที่ตั้งหน่วย]],3,0)</f>
        <v>อำเภอบางพระ จังหวัดชลบุรี</v>
      </c>
      <c r="I301" s="3" t="e">
        <f>VLOOKUP(TRIM(C301),Table3[],2,FALSE)</f>
        <v>#N/A</v>
      </c>
      <c r="J301" s="25" t="s">
        <v>996</v>
      </c>
      <c r="K301" s="1" t="s">
        <v>991</v>
      </c>
      <c r="L301" s="13">
        <v>2498</v>
      </c>
      <c r="N301" s="4">
        <v>13675</v>
      </c>
      <c r="Q301" s="13">
        <f ca="1">IF(ISBLANK(Table5[[#This Row],[พ.ศ.ที่สร้างเสร็จ]]),"ไม่ระบุ",YEAR(TODAY())-Table5[[#This Row],[พ.ศ.ที่สร้างเสร็จ]]+543)</f>
        <v>67</v>
      </c>
    </row>
    <row r="302" spans="1:17" x14ac:dyDescent="0.35">
      <c r="A302" s="1" t="s">
        <v>17</v>
      </c>
      <c r="B302" s="1" t="s">
        <v>986</v>
      </c>
      <c r="E302" s="3" t="str">
        <f t="shared" si="42"/>
        <v>ชบ 5216-</v>
      </c>
      <c r="F302" s="3" t="str">
        <f>VLOOKUP(A302,Table4[],2,0)</f>
        <v>ชลบุรี</v>
      </c>
      <c r="G302" s="3" t="str">
        <f>VLOOKUP(TRIM(B302),Table22[[รหัสหน่วย2]:[ตำบลที่ตั้งหน่วย]],2,0)</f>
        <v>ศูนย์เกษตรกรรมฯ บางพระ</v>
      </c>
      <c r="H302" s="3" t="str">
        <f>VLOOKUP(TRIM(B302),Table22[[รหัสหน่วย2]:[ตำบลที่ตั้งหน่วย]],3,0)</f>
        <v>อำเภอบางพระ จังหวัดชลบุรี</v>
      </c>
      <c r="I302" s="3" t="e">
        <f>VLOOKUP(TRIM(C302),Table3[],2,FALSE)</f>
        <v>#N/A</v>
      </c>
      <c r="J302" s="25" t="s">
        <v>998</v>
      </c>
      <c r="K302" s="1" t="s">
        <v>864</v>
      </c>
      <c r="L302" s="13">
        <v>2528</v>
      </c>
      <c r="N302" s="4">
        <v>2636900</v>
      </c>
      <c r="Q302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03" spans="1:17" x14ac:dyDescent="0.35">
      <c r="A303" s="1" t="s">
        <v>17</v>
      </c>
      <c r="B303" s="1" t="s">
        <v>986</v>
      </c>
      <c r="E303" s="3" t="str">
        <f t="shared" si="42"/>
        <v>ชบ 5216-</v>
      </c>
      <c r="F303" s="3" t="str">
        <f>VLOOKUP(A303,Table4[],2,0)</f>
        <v>ชลบุรี</v>
      </c>
      <c r="G303" s="3" t="str">
        <f>VLOOKUP(TRIM(B303),Table22[[รหัสหน่วย2]:[ตำบลที่ตั้งหน่วย]],2,0)</f>
        <v>ศูนย์เกษตรกรรมฯ บางพระ</v>
      </c>
      <c r="H303" s="3" t="str">
        <f>VLOOKUP(TRIM(B303),Table22[[รหัสหน่วย2]:[ตำบลที่ตั้งหน่วย]],3,0)</f>
        <v>อำเภอบางพระ จังหวัดชลบุรี</v>
      </c>
      <c r="I303" s="3" t="e">
        <f>VLOOKUP(TRIM(C303),Table3[],2,FALSE)</f>
        <v>#N/A</v>
      </c>
      <c r="J303" s="25" t="s">
        <v>999</v>
      </c>
      <c r="K303" s="1" t="s">
        <v>864</v>
      </c>
      <c r="L303" s="13">
        <v>2528</v>
      </c>
      <c r="N303" s="4"/>
      <c r="Q303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04" spans="1:17" x14ac:dyDescent="0.35">
      <c r="A304" s="1" t="s">
        <v>17</v>
      </c>
      <c r="B304" s="1" t="s">
        <v>986</v>
      </c>
      <c r="E304" s="3" t="str">
        <f t="shared" si="42"/>
        <v>ชบ 5216-</v>
      </c>
      <c r="F304" s="3" t="str">
        <f>VLOOKUP(A304,Table4[],2,0)</f>
        <v>ชลบุรี</v>
      </c>
      <c r="G304" s="3" t="str">
        <f>VLOOKUP(TRIM(B304),Table22[[รหัสหน่วย2]:[ตำบลที่ตั้งหน่วย]],2,0)</f>
        <v>ศูนย์เกษตรกรรมฯ บางพระ</v>
      </c>
      <c r="H304" s="3" t="str">
        <f>VLOOKUP(TRIM(B304),Table22[[รหัสหน่วย2]:[ตำบลที่ตั้งหน่วย]],3,0)</f>
        <v>อำเภอบางพระ จังหวัดชลบุรี</v>
      </c>
      <c r="I304" s="3" t="e">
        <f>VLOOKUP(TRIM(C304),Table3[],2,FALSE)</f>
        <v>#N/A</v>
      </c>
      <c r="J304" s="25" t="s">
        <v>1000</v>
      </c>
      <c r="K304" s="1" t="s">
        <v>864</v>
      </c>
      <c r="L304" s="13">
        <v>2528</v>
      </c>
      <c r="N304" s="4"/>
      <c r="Q304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05" spans="1:17" x14ac:dyDescent="0.35">
      <c r="A305" s="1" t="s">
        <v>17</v>
      </c>
      <c r="B305" s="1" t="s">
        <v>986</v>
      </c>
      <c r="E305" s="3" t="str">
        <f t="shared" si="42"/>
        <v>ชบ 5216-</v>
      </c>
      <c r="F305" s="3" t="str">
        <f>VLOOKUP(A305,Table4[],2,0)</f>
        <v>ชลบุรี</v>
      </c>
      <c r="G305" s="3" t="str">
        <f>VLOOKUP(TRIM(B305),Table22[[รหัสหน่วย2]:[ตำบลที่ตั้งหน่วย]],2,0)</f>
        <v>ศูนย์เกษตรกรรมฯ บางพระ</v>
      </c>
      <c r="H305" s="3" t="str">
        <f>VLOOKUP(TRIM(B305),Table22[[รหัสหน่วย2]:[ตำบลที่ตั้งหน่วย]],3,0)</f>
        <v>อำเภอบางพระ จังหวัดชลบุรี</v>
      </c>
      <c r="I305" s="3" t="e">
        <f>VLOOKUP(TRIM(C305),Table3[],2,FALSE)</f>
        <v>#N/A</v>
      </c>
      <c r="J305" s="25" t="s">
        <v>1001</v>
      </c>
      <c r="K305" s="1" t="s">
        <v>864</v>
      </c>
      <c r="L305" s="13">
        <v>2531</v>
      </c>
      <c r="N305" s="4">
        <v>178600</v>
      </c>
      <c r="Q305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06" spans="1:17" x14ac:dyDescent="0.35">
      <c r="A306" s="1" t="s">
        <v>17</v>
      </c>
      <c r="B306" s="1" t="s">
        <v>986</v>
      </c>
      <c r="E306" s="3" t="str">
        <f t="shared" si="42"/>
        <v>ชบ 5216-</v>
      </c>
      <c r="F306" s="3" t="str">
        <f>VLOOKUP(A306,Table4[],2,0)</f>
        <v>ชลบุรี</v>
      </c>
      <c r="G306" s="3" t="str">
        <f>VLOOKUP(TRIM(B306),Table22[[รหัสหน่วย2]:[ตำบลที่ตั้งหน่วย]],2,0)</f>
        <v>ศูนย์เกษตรกรรมฯ บางพระ</v>
      </c>
      <c r="H306" s="3" t="str">
        <f>VLOOKUP(TRIM(B306),Table22[[รหัสหน่วย2]:[ตำบลที่ตั้งหน่วย]],3,0)</f>
        <v>อำเภอบางพระ จังหวัดชลบุรี</v>
      </c>
      <c r="I306" s="3" t="e">
        <f>VLOOKUP(TRIM(C306),Table3[],2,FALSE)</f>
        <v>#N/A</v>
      </c>
      <c r="J306" s="25" t="s">
        <v>1002</v>
      </c>
      <c r="K306" s="1" t="s">
        <v>1003</v>
      </c>
      <c r="L306" s="13">
        <v>2531</v>
      </c>
      <c r="N306" s="4"/>
      <c r="Q306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07" spans="1:17" x14ac:dyDescent="0.35">
      <c r="A307" s="1" t="s">
        <v>17</v>
      </c>
      <c r="B307" s="1" t="s">
        <v>986</v>
      </c>
      <c r="E307" s="3" t="str">
        <f t="shared" si="42"/>
        <v>ชบ 5216-</v>
      </c>
      <c r="F307" s="3" t="str">
        <f>VLOOKUP(A307,Table4[],2,0)</f>
        <v>ชลบุรี</v>
      </c>
      <c r="G307" s="3" t="str">
        <f>VLOOKUP(TRIM(B307),Table22[[รหัสหน่วย2]:[ตำบลที่ตั้งหน่วย]],2,0)</f>
        <v>ศูนย์เกษตรกรรมฯ บางพระ</v>
      </c>
      <c r="H307" s="3" t="str">
        <f>VLOOKUP(TRIM(B307),Table22[[รหัสหน่วย2]:[ตำบลที่ตั้งหน่วย]],3,0)</f>
        <v>อำเภอบางพระ จังหวัดชลบุรี</v>
      </c>
      <c r="I307" s="3" t="e">
        <f>VLOOKUP(TRIM(C307),Table3[],2,FALSE)</f>
        <v>#N/A</v>
      </c>
      <c r="J307" s="25" t="s">
        <v>1004</v>
      </c>
      <c r="K307" s="1" t="s">
        <v>864</v>
      </c>
      <c r="L307" s="13">
        <v>2508</v>
      </c>
      <c r="N307" s="4"/>
      <c r="Q307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08" spans="1:17" x14ac:dyDescent="0.35">
      <c r="A308" s="1" t="s">
        <v>17</v>
      </c>
      <c r="B308" s="1" t="s">
        <v>986</v>
      </c>
      <c r="E308" s="3" t="str">
        <f t="shared" si="42"/>
        <v>ชบ 5216-</v>
      </c>
      <c r="F308" s="3" t="str">
        <f>VLOOKUP(A308,Table4[],2,0)</f>
        <v>ชลบุรี</v>
      </c>
      <c r="G308" s="3" t="str">
        <f>VLOOKUP(TRIM(B308),Table22[[รหัสหน่วย2]:[ตำบลที่ตั้งหน่วย]],2,0)</f>
        <v>ศูนย์เกษตรกรรมฯ บางพระ</v>
      </c>
      <c r="H308" s="3" t="str">
        <f>VLOOKUP(TRIM(B308),Table22[[รหัสหน่วย2]:[ตำบลที่ตั้งหน่วย]],3,0)</f>
        <v>อำเภอบางพระ จังหวัดชลบุรี</v>
      </c>
      <c r="I308" s="3" t="e">
        <f>VLOOKUP(TRIM(C308),Table3[],2,FALSE)</f>
        <v>#N/A</v>
      </c>
      <c r="J308" s="25" t="s">
        <v>1005</v>
      </c>
      <c r="L308" s="13">
        <v>2508</v>
      </c>
      <c r="N308" s="4">
        <v>6619</v>
      </c>
      <c r="Q308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09" spans="1:17" x14ac:dyDescent="0.35">
      <c r="A309" s="1" t="s">
        <v>17</v>
      </c>
      <c r="B309" s="1" t="s">
        <v>986</v>
      </c>
      <c r="E309" s="3" t="str">
        <f t="shared" si="42"/>
        <v>ชบ 5216-</v>
      </c>
      <c r="F309" s="3" t="str">
        <f>VLOOKUP(A309,Table4[],2,0)</f>
        <v>ชลบุรี</v>
      </c>
      <c r="G309" s="3" t="str">
        <f>VLOOKUP(TRIM(B309),Table22[[รหัสหน่วย2]:[ตำบลที่ตั้งหน่วย]],2,0)</f>
        <v>ศูนย์เกษตรกรรมฯ บางพระ</v>
      </c>
      <c r="H309" s="3" t="str">
        <f>VLOOKUP(TRIM(B309),Table22[[รหัสหน่วย2]:[ตำบลที่ตั้งหน่วย]],3,0)</f>
        <v>อำเภอบางพระ จังหวัดชลบุรี</v>
      </c>
      <c r="I309" s="3" t="e">
        <f>VLOOKUP(TRIM(C309),Table3[],2,FALSE)</f>
        <v>#N/A</v>
      </c>
      <c r="J309" s="25" t="s">
        <v>1006</v>
      </c>
      <c r="K309" s="1" t="s">
        <v>864</v>
      </c>
      <c r="L309" s="13">
        <v>2513</v>
      </c>
      <c r="N309" s="4">
        <v>2000</v>
      </c>
      <c r="Q309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10" spans="1:17" x14ac:dyDescent="0.35">
      <c r="A310" s="1" t="s">
        <v>17</v>
      </c>
      <c r="B310" s="1" t="s">
        <v>986</v>
      </c>
      <c r="E310" s="3" t="str">
        <f t="shared" si="42"/>
        <v>ชบ 5216-</v>
      </c>
      <c r="F310" s="3" t="str">
        <f>VLOOKUP(A310,Table4[],2,0)</f>
        <v>ชลบุรี</v>
      </c>
      <c r="G310" s="3" t="str">
        <f>VLOOKUP(TRIM(B310),Table22[[รหัสหน่วย2]:[ตำบลที่ตั้งหน่วย]],2,0)</f>
        <v>ศูนย์เกษตรกรรมฯ บางพระ</v>
      </c>
      <c r="H310" s="3" t="str">
        <f>VLOOKUP(TRIM(B310),Table22[[รหัสหน่วย2]:[ตำบลที่ตั้งหน่วย]],3,0)</f>
        <v>อำเภอบางพระ จังหวัดชลบุรี</v>
      </c>
      <c r="I310" s="3" t="e">
        <f>VLOOKUP(TRIM(C310),Table3[],2,FALSE)</f>
        <v>#N/A</v>
      </c>
      <c r="J310" s="25" t="s">
        <v>1007</v>
      </c>
      <c r="K310" s="1" t="s">
        <v>864</v>
      </c>
      <c r="L310" s="13">
        <v>2529</v>
      </c>
      <c r="N310" s="4">
        <v>200000</v>
      </c>
      <c r="Q310" s="13">
        <f ca="1">IF(ISBLANK(Table5[[#This Row],[พ.ศ.ที่สร้างเสร็จ]]),"ไม่ระบุ",YEAR(TODAY())-Table5[[#This Row],[พ.ศ.ที่สร้างเสร็จ]]+543)</f>
        <v>36</v>
      </c>
    </row>
    <row r="311" spans="1:17" x14ac:dyDescent="0.35">
      <c r="A311" s="1" t="s">
        <v>17</v>
      </c>
      <c r="B311" s="1" t="s">
        <v>986</v>
      </c>
      <c r="E311" s="3" t="str">
        <f t="shared" si="42"/>
        <v>ชบ 5216-</v>
      </c>
      <c r="F311" s="3" t="str">
        <f>VLOOKUP(A311,Table4[],2,0)</f>
        <v>ชลบุรี</v>
      </c>
      <c r="G311" s="3" t="str">
        <f>VLOOKUP(TRIM(B311),Table22[[รหัสหน่วย2]:[ตำบลที่ตั้งหน่วย]],2,0)</f>
        <v>ศูนย์เกษตรกรรมฯ บางพระ</v>
      </c>
      <c r="H311" s="3" t="str">
        <f>VLOOKUP(TRIM(B311),Table22[[รหัสหน่วย2]:[ตำบลที่ตั้งหน่วย]],3,0)</f>
        <v>อำเภอบางพระ จังหวัดชลบุรี</v>
      </c>
      <c r="I311" s="3" t="e">
        <f>VLOOKUP(TRIM(C311),Table3[],2,FALSE)</f>
        <v>#N/A</v>
      </c>
      <c r="J311" s="25" t="s">
        <v>989</v>
      </c>
      <c r="K311" s="1" t="s">
        <v>864</v>
      </c>
      <c r="L311" s="13">
        <v>2507</v>
      </c>
      <c r="N311" s="4">
        <v>60000</v>
      </c>
      <c r="Q311" s="13">
        <f ca="1">IF(ISBLANK(Table5[[#This Row],[พ.ศ.ที่สร้างเสร็จ]]),"ไม่ระบุ",YEAR(TODAY())-Table5[[#This Row],[พ.ศ.ที่สร้างเสร็จ]]+543)</f>
        <v>58</v>
      </c>
    </row>
    <row r="312" spans="1:17" x14ac:dyDescent="0.35">
      <c r="A312" s="1" t="s">
        <v>17</v>
      </c>
      <c r="B312" s="1" t="s">
        <v>986</v>
      </c>
      <c r="E312" s="3" t="str">
        <f t="shared" ref="E312:E343" si="43">A312&amp;" "&amp;B312&amp;"-"&amp;C312&amp;D312</f>
        <v>ชบ 5216-</v>
      </c>
      <c r="F312" s="3" t="str">
        <f>VLOOKUP(A312,Table4[],2,0)</f>
        <v>ชลบุรี</v>
      </c>
      <c r="G312" s="3" t="str">
        <f>VLOOKUP(TRIM(B312),Table22[[รหัสหน่วย2]:[ตำบลที่ตั้งหน่วย]],2,0)</f>
        <v>ศูนย์เกษตรกรรมฯ บางพระ</v>
      </c>
      <c r="H312" s="3" t="str">
        <f>VLOOKUP(TRIM(B312),Table22[[รหัสหน่วย2]:[ตำบลที่ตั้งหน่วย]],3,0)</f>
        <v>อำเภอบางพระ จังหวัดชลบุรี</v>
      </c>
      <c r="I312" s="3" t="e">
        <f>VLOOKUP(TRIM(C312),Table3[],2,FALSE)</f>
        <v>#N/A</v>
      </c>
      <c r="J312" s="25" t="s">
        <v>989</v>
      </c>
      <c r="K312" s="1" t="s">
        <v>864</v>
      </c>
      <c r="L312" s="13">
        <v>2533</v>
      </c>
      <c r="N312" s="4">
        <v>19600</v>
      </c>
      <c r="Q312" s="13">
        <f ca="1">IF(ISBLANK(Table5[[#This Row],[พ.ศ.ที่สร้างเสร็จ]]),"ไม่ระบุ",YEAR(TODAY())-Table5[[#This Row],[พ.ศ.ที่สร้างเสร็จ]]+543)</f>
        <v>32</v>
      </c>
    </row>
    <row r="313" spans="1:17" x14ac:dyDescent="0.35">
      <c r="A313" s="1" t="s">
        <v>17</v>
      </c>
      <c r="B313" s="1" t="s">
        <v>986</v>
      </c>
      <c r="E313" s="3" t="str">
        <f t="shared" si="43"/>
        <v>ชบ 5216-</v>
      </c>
      <c r="F313" s="3" t="str">
        <f>VLOOKUP(A313,Table4[],2,0)</f>
        <v>ชลบุรี</v>
      </c>
      <c r="G313" s="3" t="str">
        <f>VLOOKUP(TRIM(B313),Table22[[รหัสหน่วย2]:[ตำบลที่ตั้งหน่วย]],2,0)</f>
        <v>ศูนย์เกษตรกรรมฯ บางพระ</v>
      </c>
      <c r="H313" s="3" t="str">
        <f>VLOOKUP(TRIM(B313),Table22[[รหัสหน่วย2]:[ตำบลที่ตั้งหน่วย]],3,0)</f>
        <v>อำเภอบางพระ จังหวัดชลบุรี</v>
      </c>
      <c r="I313" s="3" t="e">
        <f>VLOOKUP(TRIM(C313),Table3[],2,FALSE)</f>
        <v>#N/A</v>
      </c>
      <c r="J313" s="25" t="s">
        <v>1008</v>
      </c>
      <c r="K313" s="1" t="s">
        <v>864</v>
      </c>
      <c r="L313" s="13">
        <v>2534</v>
      </c>
      <c r="N313" s="4">
        <v>31018</v>
      </c>
      <c r="Q313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14" spans="1:17" x14ac:dyDescent="0.35">
      <c r="A314" s="1" t="s">
        <v>17</v>
      </c>
      <c r="B314" s="1" t="s">
        <v>986</v>
      </c>
      <c r="E314" s="3" t="str">
        <f t="shared" si="43"/>
        <v>ชบ 5216-</v>
      </c>
      <c r="F314" s="3" t="str">
        <f>VLOOKUP(A314,Table4[],2,0)</f>
        <v>ชลบุรี</v>
      </c>
      <c r="G314" s="3" t="str">
        <f>VLOOKUP(TRIM(B314),Table22[[รหัสหน่วย2]:[ตำบลที่ตั้งหน่วย]],2,0)</f>
        <v>ศูนย์เกษตรกรรมฯ บางพระ</v>
      </c>
      <c r="H314" s="3" t="str">
        <f>VLOOKUP(TRIM(B314),Table22[[รหัสหน่วย2]:[ตำบลที่ตั้งหน่วย]],3,0)</f>
        <v>อำเภอบางพระ จังหวัดชลบุรี</v>
      </c>
      <c r="I314" s="3" t="e">
        <f>VLOOKUP(TRIM(C314),Table3[],2,FALSE)</f>
        <v>#N/A</v>
      </c>
      <c r="J314" s="25" t="s">
        <v>1009</v>
      </c>
      <c r="L314" s="13">
        <v>2534</v>
      </c>
      <c r="N314" s="4"/>
      <c r="Q314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15" spans="1:17" x14ac:dyDescent="0.35">
      <c r="A315" s="1" t="s">
        <v>17</v>
      </c>
      <c r="B315" s="1" t="s">
        <v>986</v>
      </c>
      <c r="E315" s="3" t="str">
        <f t="shared" si="43"/>
        <v>ชบ 5216-</v>
      </c>
      <c r="F315" s="3" t="str">
        <f>VLOOKUP(A315,Table4[],2,0)</f>
        <v>ชลบุรี</v>
      </c>
      <c r="G315" s="3" t="str">
        <f>VLOOKUP(TRIM(B315),Table22[[รหัสหน่วย2]:[ตำบลที่ตั้งหน่วย]],2,0)</f>
        <v>ศูนย์เกษตรกรรมฯ บางพระ</v>
      </c>
      <c r="H315" s="3" t="str">
        <f>VLOOKUP(TRIM(B315),Table22[[รหัสหน่วย2]:[ตำบลที่ตั้งหน่วย]],3,0)</f>
        <v>อำเภอบางพระ จังหวัดชลบุรี</v>
      </c>
      <c r="I315" s="3" t="e">
        <f>VLOOKUP(TRIM(C315),Table3[],2,FALSE)</f>
        <v>#N/A</v>
      </c>
      <c r="J315" s="25" t="s">
        <v>1010</v>
      </c>
      <c r="K315" s="1" t="s">
        <v>864</v>
      </c>
      <c r="L315" s="13">
        <v>2511</v>
      </c>
      <c r="N315" s="4">
        <v>40726</v>
      </c>
      <c r="Q315" s="13">
        <f ca="1">IF(ISBLANK(Table5[[#This Row],[พ.ศ.ที่สร้างเสร็จ]]),"ไม่ระบุ",YEAR(TODAY())-Table5[[#This Row],[พ.ศ.ที่สร้างเสร็จ]]+543)</f>
        <v>54</v>
      </c>
    </row>
    <row r="316" spans="1:17" x14ac:dyDescent="0.35">
      <c r="A316" s="1" t="s">
        <v>17</v>
      </c>
      <c r="B316" s="1" t="s">
        <v>986</v>
      </c>
      <c r="E316" s="3" t="str">
        <f t="shared" si="43"/>
        <v>ชบ 5216-</v>
      </c>
      <c r="F316" s="3" t="str">
        <f>VLOOKUP(A316,Table4[],2,0)</f>
        <v>ชลบุรี</v>
      </c>
      <c r="G316" s="3" t="str">
        <f>VLOOKUP(TRIM(B316),Table22[[รหัสหน่วย2]:[ตำบลที่ตั้งหน่วย]],2,0)</f>
        <v>ศูนย์เกษตรกรรมฯ บางพระ</v>
      </c>
      <c r="H316" s="3" t="str">
        <f>VLOOKUP(TRIM(B316),Table22[[รหัสหน่วย2]:[ตำบลที่ตั้งหน่วย]],3,0)</f>
        <v>อำเภอบางพระ จังหวัดชลบุรี</v>
      </c>
      <c r="I316" s="3" t="e">
        <f>VLOOKUP(TRIM(C316),Table3[],2,FALSE)</f>
        <v>#N/A</v>
      </c>
      <c r="J316" s="25" t="s">
        <v>1011</v>
      </c>
      <c r="K316" s="1" t="s">
        <v>864</v>
      </c>
      <c r="L316" s="13">
        <v>2513</v>
      </c>
      <c r="N316" s="4">
        <v>4384</v>
      </c>
      <c r="Q316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17" spans="1:17" x14ac:dyDescent="0.35">
      <c r="A317" s="1" t="s">
        <v>17</v>
      </c>
      <c r="B317" s="1" t="s">
        <v>986</v>
      </c>
      <c r="E317" s="3" t="str">
        <f t="shared" si="43"/>
        <v>ชบ 5216-</v>
      </c>
      <c r="F317" s="3" t="str">
        <f>VLOOKUP(A317,Table4[],2,0)</f>
        <v>ชลบุรี</v>
      </c>
      <c r="G317" s="3" t="str">
        <f>VLOOKUP(TRIM(B317),Table22[[รหัสหน่วย2]:[ตำบลที่ตั้งหน่วย]],2,0)</f>
        <v>ศูนย์เกษตรกรรมฯ บางพระ</v>
      </c>
      <c r="H317" s="3" t="str">
        <f>VLOOKUP(TRIM(B317),Table22[[รหัสหน่วย2]:[ตำบลที่ตั้งหน่วย]],3,0)</f>
        <v>อำเภอบางพระ จังหวัดชลบุรี</v>
      </c>
      <c r="I317" s="3" t="e">
        <f>VLOOKUP(TRIM(C317),Table3[],2,FALSE)</f>
        <v>#N/A</v>
      </c>
      <c r="J317" s="25" t="s">
        <v>1012</v>
      </c>
      <c r="K317" s="1" t="s">
        <v>864</v>
      </c>
      <c r="L317" s="13">
        <v>2513</v>
      </c>
      <c r="N317" s="4">
        <v>3298</v>
      </c>
      <c r="Q317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18" spans="1:17" x14ac:dyDescent="0.35">
      <c r="A318" s="1" t="s">
        <v>17</v>
      </c>
      <c r="B318" s="1" t="s">
        <v>986</v>
      </c>
      <c r="E318" s="3" t="str">
        <f t="shared" si="43"/>
        <v>ชบ 5216-</v>
      </c>
      <c r="F318" s="3" t="str">
        <f>VLOOKUP(A318,Table4[],2,0)</f>
        <v>ชลบุรี</v>
      </c>
      <c r="G318" s="3" t="str">
        <f>VLOOKUP(TRIM(B318),Table22[[รหัสหน่วย2]:[ตำบลที่ตั้งหน่วย]],2,0)</f>
        <v>ศูนย์เกษตรกรรมฯ บางพระ</v>
      </c>
      <c r="H318" s="3" t="str">
        <f>VLOOKUP(TRIM(B318),Table22[[รหัสหน่วย2]:[ตำบลที่ตั้งหน่วย]],3,0)</f>
        <v>อำเภอบางพระ จังหวัดชลบุรี</v>
      </c>
      <c r="I318" s="3" t="e">
        <f>VLOOKUP(TRIM(C318),Table3[],2,FALSE)</f>
        <v>#N/A</v>
      </c>
      <c r="J318" s="25" t="s">
        <v>1013</v>
      </c>
      <c r="K318" s="1" t="s">
        <v>864</v>
      </c>
      <c r="L318" s="13">
        <v>2515</v>
      </c>
      <c r="N318" s="4">
        <v>3920</v>
      </c>
      <c r="Q318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19" spans="1:17" x14ac:dyDescent="0.35">
      <c r="A319" s="1" t="s">
        <v>17</v>
      </c>
      <c r="B319" s="1" t="s">
        <v>986</v>
      </c>
      <c r="E319" s="3" t="str">
        <f t="shared" si="43"/>
        <v>ชบ 5216-</v>
      </c>
      <c r="F319" s="3" t="str">
        <f>VLOOKUP(A319,Table4[],2,0)</f>
        <v>ชลบุรี</v>
      </c>
      <c r="G319" s="3" t="str">
        <f>VLOOKUP(TRIM(B319),Table22[[รหัสหน่วย2]:[ตำบลที่ตั้งหน่วย]],2,0)</f>
        <v>ศูนย์เกษตรกรรมฯ บางพระ</v>
      </c>
      <c r="H319" s="3" t="str">
        <f>VLOOKUP(TRIM(B319),Table22[[รหัสหน่วย2]:[ตำบลที่ตั้งหน่วย]],3,0)</f>
        <v>อำเภอบางพระ จังหวัดชลบุรี</v>
      </c>
      <c r="I319" s="3" t="e">
        <f>VLOOKUP(TRIM(C319),Table3[],2,FALSE)</f>
        <v>#N/A</v>
      </c>
      <c r="J319" s="25" t="s">
        <v>1014</v>
      </c>
      <c r="K319" s="1" t="s">
        <v>864</v>
      </c>
      <c r="L319" s="13">
        <v>2515</v>
      </c>
      <c r="N319" s="4">
        <v>3175</v>
      </c>
      <c r="Q319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20" spans="1:17" x14ac:dyDescent="0.35">
      <c r="A320" s="1" t="s">
        <v>17</v>
      </c>
      <c r="B320" s="1" t="s">
        <v>986</v>
      </c>
      <c r="E320" s="3" t="str">
        <f t="shared" si="43"/>
        <v>ชบ 5216-</v>
      </c>
      <c r="F320" s="3" t="str">
        <f>VLOOKUP(A320,Table4[],2,0)</f>
        <v>ชลบุรี</v>
      </c>
      <c r="G320" s="3" t="str">
        <f>VLOOKUP(TRIM(B320),Table22[[รหัสหน่วย2]:[ตำบลที่ตั้งหน่วย]],2,0)</f>
        <v>ศูนย์เกษตรกรรมฯ บางพระ</v>
      </c>
      <c r="H320" s="3" t="str">
        <f>VLOOKUP(TRIM(B320),Table22[[รหัสหน่วย2]:[ตำบลที่ตั้งหน่วย]],3,0)</f>
        <v>อำเภอบางพระ จังหวัดชลบุรี</v>
      </c>
      <c r="I320" s="3" t="e">
        <f>VLOOKUP(TRIM(C320),Table3[],2,FALSE)</f>
        <v>#N/A</v>
      </c>
      <c r="J320" s="25" t="s">
        <v>1015</v>
      </c>
      <c r="K320" s="1" t="s">
        <v>864</v>
      </c>
      <c r="L320" s="13">
        <v>2515</v>
      </c>
      <c r="N320" s="4">
        <v>3175</v>
      </c>
      <c r="Q320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21" spans="1:17" x14ac:dyDescent="0.35">
      <c r="A321" s="1" t="s">
        <v>17</v>
      </c>
      <c r="B321" s="1" t="s">
        <v>986</v>
      </c>
      <c r="E321" s="3" t="str">
        <f t="shared" si="43"/>
        <v>ชบ 5216-</v>
      </c>
      <c r="F321" s="3" t="str">
        <f>VLOOKUP(A321,Table4[],2,0)</f>
        <v>ชลบุรี</v>
      </c>
      <c r="G321" s="3" t="str">
        <f>VLOOKUP(TRIM(B321),Table22[[รหัสหน่วย2]:[ตำบลที่ตั้งหน่วย]],2,0)</f>
        <v>ศูนย์เกษตรกรรมฯ บางพระ</v>
      </c>
      <c r="H321" s="3" t="str">
        <f>VLOOKUP(TRIM(B321),Table22[[รหัสหน่วย2]:[ตำบลที่ตั้งหน่วย]],3,0)</f>
        <v>อำเภอบางพระ จังหวัดชลบุรี</v>
      </c>
      <c r="I321" s="3" t="e">
        <f>VLOOKUP(TRIM(C321),Table3[],2,FALSE)</f>
        <v>#N/A</v>
      </c>
      <c r="J321" s="25" t="s">
        <v>1016</v>
      </c>
      <c r="K321" s="1" t="s">
        <v>864</v>
      </c>
      <c r="L321" s="13">
        <v>2530</v>
      </c>
      <c r="N321" s="4">
        <v>91231</v>
      </c>
      <c r="Q321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22" spans="1:17" x14ac:dyDescent="0.35">
      <c r="A322" s="1" t="s">
        <v>17</v>
      </c>
      <c r="B322" s="1" t="s">
        <v>986</v>
      </c>
      <c r="E322" s="3" t="str">
        <f t="shared" si="43"/>
        <v>ชบ 5216-</v>
      </c>
      <c r="F322" s="3" t="str">
        <f>VLOOKUP(A322,Table4[],2,0)</f>
        <v>ชลบุรี</v>
      </c>
      <c r="G322" s="3" t="str">
        <f>VLOOKUP(TRIM(B322),Table22[[รหัสหน่วย2]:[ตำบลที่ตั้งหน่วย]],2,0)</f>
        <v>ศูนย์เกษตรกรรมฯ บางพระ</v>
      </c>
      <c r="H322" s="3" t="str">
        <f>VLOOKUP(TRIM(B322),Table22[[รหัสหน่วย2]:[ตำบลที่ตั้งหน่วย]],3,0)</f>
        <v>อำเภอบางพระ จังหวัดชลบุรี</v>
      </c>
      <c r="I322" s="3" t="e">
        <f>VLOOKUP(TRIM(C322),Table3[],2,FALSE)</f>
        <v>#N/A</v>
      </c>
      <c r="J322" s="25" t="s">
        <v>1017</v>
      </c>
      <c r="K322" s="1" t="s">
        <v>864</v>
      </c>
      <c r="L322" s="13">
        <v>2531</v>
      </c>
      <c r="N322" s="4">
        <v>91231</v>
      </c>
      <c r="Q322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23" spans="1:17" x14ac:dyDescent="0.35">
      <c r="A323" s="1" t="s">
        <v>17</v>
      </c>
      <c r="B323" s="1" t="s">
        <v>986</v>
      </c>
      <c r="E323" s="3" t="str">
        <f t="shared" si="43"/>
        <v>ชบ 5216-</v>
      </c>
      <c r="F323" s="3" t="str">
        <f>VLOOKUP(A323,Table4[],2,0)</f>
        <v>ชลบุรี</v>
      </c>
      <c r="G323" s="3" t="str">
        <f>VLOOKUP(TRIM(B323),Table22[[รหัสหน่วย2]:[ตำบลที่ตั้งหน่วย]],2,0)</f>
        <v>ศูนย์เกษตรกรรมฯ บางพระ</v>
      </c>
      <c r="H323" s="3" t="str">
        <f>VLOOKUP(TRIM(B323),Table22[[รหัสหน่วย2]:[ตำบลที่ตั้งหน่วย]],3,0)</f>
        <v>อำเภอบางพระ จังหวัดชลบุรี</v>
      </c>
      <c r="I323" s="3" t="e">
        <f>VLOOKUP(TRIM(C323),Table3[],2,FALSE)</f>
        <v>#N/A</v>
      </c>
      <c r="J323" s="25" t="s">
        <v>1018</v>
      </c>
      <c r="K323" s="1" t="s">
        <v>864</v>
      </c>
      <c r="L323" s="13">
        <v>2530</v>
      </c>
      <c r="N323" s="4">
        <v>91231</v>
      </c>
      <c r="Q323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24" spans="1:17" x14ac:dyDescent="0.35">
      <c r="A324" s="1" t="s">
        <v>17</v>
      </c>
      <c r="B324" s="1" t="s">
        <v>986</v>
      </c>
      <c r="E324" s="3" t="str">
        <f t="shared" si="43"/>
        <v>ชบ 5216-</v>
      </c>
      <c r="F324" s="3" t="str">
        <f>VLOOKUP(A324,Table4[],2,0)</f>
        <v>ชลบุรี</v>
      </c>
      <c r="G324" s="3" t="str">
        <f>VLOOKUP(TRIM(B324),Table22[[รหัสหน่วย2]:[ตำบลที่ตั้งหน่วย]],2,0)</f>
        <v>ศูนย์เกษตรกรรมฯ บางพระ</v>
      </c>
      <c r="H324" s="3" t="str">
        <f>VLOOKUP(TRIM(B324),Table22[[รหัสหน่วย2]:[ตำบลที่ตั้งหน่วย]],3,0)</f>
        <v>อำเภอบางพระ จังหวัดชลบุรี</v>
      </c>
      <c r="I324" s="3" t="e">
        <f>VLOOKUP(TRIM(C324),Table3[],2,FALSE)</f>
        <v>#N/A</v>
      </c>
      <c r="J324" s="25" t="s">
        <v>1019</v>
      </c>
      <c r="K324" s="1" t="s">
        <v>864</v>
      </c>
      <c r="L324" s="13">
        <v>2530</v>
      </c>
      <c r="N324" s="4">
        <v>30000</v>
      </c>
      <c r="Q324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25" spans="1:17" x14ac:dyDescent="0.35">
      <c r="A325" s="1" t="s">
        <v>17</v>
      </c>
      <c r="B325" s="1" t="s">
        <v>986</v>
      </c>
      <c r="E325" s="3" t="str">
        <f t="shared" si="43"/>
        <v>ชบ 5216-</v>
      </c>
      <c r="F325" s="3" t="str">
        <f>VLOOKUP(A325,Table4[],2,0)</f>
        <v>ชลบุรี</v>
      </c>
      <c r="G325" s="3" t="str">
        <f>VLOOKUP(TRIM(B325),Table22[[รหัสหน่วย2]:[ตำบลที่ตั้งหน่วย]],2,0)</f>
        <v>ศูนย์เกษตรกรรมฯ บางพระ</v>
      </c>
      <c r="H325" s="3" t="str">
        <f>VLOOKUP(TRIM(B325),Table22[[รหัสหน่วย2]:[ตำบลที่ตั้งหน่วย]],3,0)</f>
        <v>อำเภอบางพระ จังหวัดชลบุรี</v>
      </c>
      <c r="I325" s="3" t="e">
        <f>VLOOKUP(TRIM(C325),Table3[],2,FALSE)</f>
        <v>#N/A</v>
      </c>
      <c r="J325" s="25" t="s">
        <v>1018</v>
      </c>
      <c r="K325" s="1" t="s">
        <v>864</v>
      </c>
      <c r="L325" s="13">
        <v>2533</v>
      </c>
      <c r="N325" s="4"/>
      <c r="Q325" s="13">
        <f ca="1">IF(ISBLANK(Table5[[#This Row],[พ.ศ.ที่สร้างเสร็จ]]),"ไม่ระบุ",YEAR(TODAY())-Table5[[#This Row],[พ.ศ.ที่สร้างเสร็จ]]+543)</f>
        <v>32</v>
      </c>
    </row>
    <row r="326" spans="1:17" x14ac:dyDescent="0.35">
      <c r="A326" s="1" t="s">
        <v>17</v>
      </c>
      <c r="B326" s="1" t="s">
        <v>986</v>
      </c>
      <c r="E326" s="3" t="str">
        <f t="shared" si="43"/>
        <v>ชบ 5216-</v>
      </c>
      <c r="F326" s="3" t="str">
        <f>VLOOKUP(A326,Table4[],2,0)</f>
        <v>ชลบุรี</v>
      </c>
      <c r="G326" s="3" t="str">
        <f>VLOOKUP(TRIM(B326),Table22[[รหัสหน่วย2]:[ตำบลที่ตั้งหน่วย]],2,0)</f>
        <v>ศูนย์เกษตรกรรมฯ บางพระ</v>
      </c>
      <c r="H326" s="3" t="str">
        <f>VLOOKUP(TRIM(B326),Table22[[รหัสหน่วย2]:[ตำบลที่ตั้งหน่วย]],3,0)</f>
        <v>อำเภอบางพระ จังหวัดชลบุรี</v>
      </c>
      <c r="I326" s="3" t="e">
        <f>VLOOKUP(TRIM(C326),Table3[],2,FALSE)</f>
        <v>#N/A</v>
      </c>
      <c r="J326" s="25" t="s">
        <v>1020</v>
      </c>
      <c r="K326" s="1" t="s">
        <v>864</v>
      </c>
      <c r="L326" s="13">
        <v>2531</v>
      </c>
      <c r="N326" s="4">
        <v>137467</v>
      </c>
      <c r="Q326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27" spans="1:17" x14ac:dyDescent="0.35">
      <c r="A327" s="1" t="s">
        <v>17</v>
      </c>
      <c r="B327" s="1" t="s">
        <v>986</v>
      </c>
      <c r="E327" s="3" t="str">
        <f t="shared" si="43"/>
        <v>ชบ 5216-</v>
      </c>
      <c r="F327" s="3" t="str">
        <f>VLOOKUP(A327,Table4[],2,0)</f>
        <v>ชลบุรี</v>
      </c>
      <c r="G327" s="3" t="str">
        <f>VLOOKUP(TRIM(B327),Table22[[รหัสหน่วย2]:[ตำบลที่ตั้งหน่วย]],2,0)</f>
        <v>ศูนย์เกษตรกรรมฯ บางพระ</v>
      </c>
      <c r="H327" s="3" t="str">
        <f>VLOOKUP(TRIM(B327),Table22[[รหัสหน่วย2]:[ตำบลที่ตั้งหน่วย]],3,0)</f>
        <v>อำเภอบางพระ จังหวัดชลบุรี</v>
      </c>
      <c r="I327" s="3" t="e">
        <f>VLOOKUP(TRIM(C327),Table3[],2,FALSE)</f>
        <v>#N/A</v>
      </c>
      <c r="J327" s="25" t="s">
        <v>1021</v>
      </c>
      <c r="K327" s="1" t="s">
        <v>864</v>
      </c>
      <c r="L327" s="13">
        <v>2513</v>
      </c>
      <c r="N327" s="4">
        <v>1919</v>
      </c>
      <c r="Q327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28" spans="1:17" x14ac:dyDescent="0.35">
      <c r="A328" s="1" t="s">
        <v>17</v>
      </c>
      <c r="B328" s="1" t="s">
        <v>986</v>
      </c>
      <c r="E328" s="3" t="str">
        <f t="shared" si="43"/>
        <v>ชบ 5216-</v>
      </c>
      <c r="F328" s="3" t="str">
        <f>VLOOKUP(A328,Table4[],2,0)</f>
        <v>ชลบุรี</v>
      </c>
      <c r="G328" s="3" t="str">
        <f>VLOOKUP(TRIM(B328),Table22[[รหัสหน่วย2]:[ตำบลที่ตั้งหน่วย]],2,0)</f>
        <v>ศูนย์เกษตรกรรมฯ บางพระ</v>
      </c>
      <c r="H328" s="3" t="str">
        <f>VLOOKUP(TRIM(B328),Table22[[รหัสหน่วย2]:[ตำบลที่ตั้งหน่วย]],3,0)</f>
        <v>อำเภอบางพระ จังหวัดชลบุรี</v>
      </c>
      <c r="I328" s="3" t="e">
        <f>VLOOKUP(TRIM(C328),Table3[],2,FALSE)</f>
        <v>#N/A</v>
      </c>
      <c r="J328" s="25" t="s">
        <v>1022</v>
      </c>
      <c r="L328" s="13">
        <v>2514</v>
      </c>
      <c r="N328" s="4">
        <v>28724</v>
      </c>
      <c r="Q328" s="13">
        <f ca="1">IF(ISBLANK(Table5[[#This Row],[พ.ศ.ที่สร้างเสร็จ]]),"ไม่ระบุ",YEAR(TODAY())-Table5[[#This Row],[พ.ศ.ที่สร้างเสร็จ]]+543)</f>
        <v>51</v>
      </c>
    </row>
    <row r="329" spans="1:17" x14ac:dyDescent="0.35">
      <c r="A329" s="1" t="s">
        <v>17</v>
      </c>
      <c r="B329" s="1" t="s">
        <v>986</v>
      </c>
      <c r="E329" s="3" t="str">
        <f t="shared" si="43"/>
        <v>ชบ 5216-</v>
      </c>
      <c r="F329" s="3" t="str">
        <f>VLOOKUP(A329,Table4[],2,0)</f>
        <v>ชลบุรี</v>
      </c>
      <c r="G329" s="3" t="str">
        <f>VLOOKUP(TRIM(B329),Table22[[รหัสหน่วย2]:[ตำบลที่ตั้งหน่วย]],2,0)</f>
        <v>ศูนย์เกษตรกรรมฯ บางพระ</v>
      </c>
      <c r="H329" s="3" t="str">
        <f>VLOOKUP(TRIM(B329),Table22[[รหัสหน่วย2]:[ตำบลที่ตั้งหน่วย]],3,0)</f>
        <v>อำเภอบางพระ จังหวัดชลบุรี</v>
      </c>
      <c r="I329" s="3" t="e">
        <f>VLOOKUP(TRIM(C329),Table3[],2,FALSE)</f>
        <v>#N/A</v>
      </c>
      <c r="J329" s="25" t="s">
        <v>1023</v>
      </c>
      <c r="K329" s="1" t="s">
        <v>864</v>
      </c>
      <c r="L329" s="13">
        <v>2531</v>
      </c>
      <c r="N329" s="4">
        <v>163364</v>
      </c>
      <c r="Q329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30" spans="1:17" x14ac:dyDescent="0.35">
      <c r="A330" s="1" t="s">
        <v>17</v>
      </c>
      <c r="B330" s="1" t="s">
        <v>986</v>
      </c>
      <c r="E330" s="3" t="str">
        <f t="shared" si="43"/>
        <v>ชบ 5216-</v>
      </c>
      <c r="F330" s="3" t="str">
        <f>VLOOKUP(A330,Table4[],2,0)</f>
        <v>ชลบุรี</v>
      </c>
      <c r="G330" s="3" t="str">
        <f>VLOOKUP(TRIM(B330),Table22[[รหัสหน่วย2]:[ตำบลที่ตั้งหน่วย]],2,0)</f>
        <v>ศูนย์เกษตรกรรมฯ บางพระ</v>
      </c>
      <c r="H330" s="3" t="str">
        <f>VLOOKUP(TRIM(B330),Table22[[รหัสหน่วย2]:[ตำบลที่ตั้งหน่วย]],3,0)</f>
        <v>อำเภอบางพระ จังหวัดชลบุรี</v>
      </c>
      <c r="I330" s="3" t="e">
        <f>VLOOKUP(TRIM(C330),Table3[],2,FALSE)</f>
        <v>#N/A</v>
      </c>
      <c r="J330" s="25" t="s">
        <v>1024</v>
      </c>
      <c r="K330" s="1" t="s">
        <v>864</v>
      </c>
      <c r="L330" s="13">
        <v>2532</v>
      </c>
      <c r="N330" s="4"/>
      <c r="Q330" s="13">
        <f ca="1">IF(ISBLANK(Table5[[#This Row],[พ.ศ.ที่สร้างเสร็จ]]),"ไม่ระบุ",YEAR(TODAY())-Table5[[#This Row],[พ.ศ.ที่สร้างเสร็จ]]+543)</f>
        <v>33</v>
      </c>
    </row>
    <row r="331" spans="1:17" x14ac:dyDescent="0.35">
      <c r="A331" s="1" t="s">
        <v>17</v>
      </c>
      <c r="B331" s="1" t="s">
        <v>986</v>
      </c>
      <c r="E331" s="3" t="str">
        <f t="shared" si="43"/>
        <v>ชบ 5216-</v>
      </c>
      <c r="F331" s="3" t="str">
        <f>VLOOKUP(A331,Table4[],2,0)</f>
        <v>ชลบุรี</v>
      </c>
      <c r="G331" s="3" t="str">
        <f>VLOOKUP(TRIM(B331),Table22[[รหัสหน่วย2]:[ตำบลที่ตั้งหน่วย]],2,0)</f>
        <v>ศูนย์เกษตรกรรมฯ บางพระ</v>
      </c>
      <c r="H331" s="3" t="str">
        <f>VLOOKUP(TRIM(B331),Table22[[รหัสหน่วย2]:[ตำบลที่ตั้งหน่วย]],3,0)</f>
        <v>อำเภอบางพระ จังหวัดชลบุรี</v>
      </c>
      <c r="I331" s="3" t="e">
        <f>VLOOKUP(TRIM(C331),Table3[],2,FALSE)</f>
        <v>#N/A</v>
      </c>
      <c r="J331" s="25" t="s">
        <v>1025</v>
      </c>
      <c r="K331" s="1" t="s">
        <v>864</v>
      </c>
      <c r="L331" s="13">
        <v>2532</v>
      </c>
      <c r="N331" s="4"/>
      <c r="Q331" s="13">
        <f ca="1">IF(ISBLANK(Table5[[#This Row],[พ.ศ.ที่สร้างเสร็จ]]),"ไม่ระบุ",YEAR(TODAY())-Table5[[#This Row],[พ.ศ.ที่สร้างเสร็จ]]+543)</f>
        <v>33</v>
      </c>
    </row>
    <row r="332" spans="1:17" x14ac:dyDescent="0.35">
      <c r="A332" s="1" t="s">
        <v>17</v>
      </c>
      <c r="B332" s="1" t="s">
        <v>986</v>
      </c>
      <c r="E332" s="3" t="str">
        <f t="shared" si="43"/>
        <v>ชบ 5216-</v>
      </c>
      <c r="F332" s="3" t="str">
        <f>VLOOKUP(A332,Table4[],2,0)</f>
        <v>ชลบุรี</v>
      </c>
      <c r="G332" s="3" t="str">
        <f>VLOOKUP(TRIM(B332),Table22[[รหัสหน่วย2]:[ตำบลที่ตั้งหน่วย]],2,0)</f>
        <v>ศูนย์เกษตรกรรมฯ บางพระ</v>
      </c>
      <c r="H332" s="3" t="str">
        <f>VLOOKUP(TRIM(B332),Table22[[รหัสหน่วย2]:[ตำบลที่ตั้งหน่วย]],3,0)</f>
        <v>อำเภอบางพระ จังหวัดชลบุรี</v>
      </c>
      <c r="I332" s="3" t="e">
        <f>VLOOKUP(TRIM(C332),Table3[],2,FALSE)</f>
        <v>#N/A</v>
      </c>
      <c r="J332" s="25" t="s">
        <v>1026</v>
      </c>
      <c r="K332" s="1" t="s">
        <v>1027</v>
      </c>
      <c r="L332" s="13">
        <v>2530</v>
      </c>
      <c r="N332" s="4"/>
      <c r="Q332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33" spans="1:17" x14ac:dyDescent="0.35">
      <c r="A333" s="1" t="s">
        <v>17</v>
      </c>
      <c r="B333" s="1" t="s">
        <v>986</v>
      </c>
      <c r="E333" s="3" t="str">
        <f t="shared" si="43"/>
        <v>ชบ 5216-</v>
      </c>
      <c r="F333" s="3" t="str">
        <f>VLOOKUP(A333,Table4[],2,0)</f>
        <v>ชลบุรี</v>
      </c>
      <c r="G333" s="3" t="str">
        <f>VLOOKUP(TRIM(B333),Table22[[รหัสหน่วย2]:[ตำบลที่ตั้งหน่วย]],2,0)</f>
        <v>ศูนย์เกษตรกรรมฯ บางพระ</v>
      </c>
      <c r="H333" s="3" t="str">
        <f>VLOOKUP(TRIM(B333),Table22[[รหัสหน่วย2]:[ตำบลที่ตั้งหน่วย]],3,0)</f>
        <v>อำเภอบางพระ จังหวัดชลบุรี</v>
      </c>
      <c r="I333" s="3" t="e">
        <f>VLOOKUP(TRIM(C333),Table3[],2,FALSE)</f>
        <v>#N/A</v>
      </c>
      <c r="J333" s="25" t="s">
        <v>990</v>
      </c>
      <c r="K333" s="1" t="s">
        <v>864</v>
      </c>
      <c r="L333" s="13">
        <v>2533</v>
      </c>
      <c r="N333" s="4">
        <v>127580</v>
      </c>
      <c r="Q333" s="13">
        <f ca="1">IF(ISBLANK(Table5[[#This Row],[พ.ศ.ที่สร้างเสร็จ]]),"ไม่ระบุ",YEAR(TODAY())-Table5[[#This Row],[พ.ศ.ที่สร้างเสร็จ]]+543)</f>
        <v>32</v>
      </c>
    </row>
    <row r="334" spans="1:17" x14ac:dyDescent="0.35">
      <c r="A334" s="1" t="s">
        <v>17</v>
      </c>
      <c r="B334" s="1" t="s">
        <v>986</v>
      </c>
      <c r="E334" s="3" t="str">
        <f t="shared" si="43"/>
        <v>ชบ 5216-</v>
      </c>
      <c r="F334" s="3" t="str">
        <f>VLOOKUP(A334,Table4[],2,0)</f>
        <v>ชลบุรี</v>
      </c>
      <c r="G334" s="3" t="str">
        <f>VLOOKUP(TRIM(B334),Table22[[รหัสหน่วย2]:[ตำบลที่ตั้งหน่วย]],2,0)</f>
        <v>ศูนย์เกษตรกรรมฯ บางพระ</v>
      </c>
      <c r="H334" s="3" t="str">
        <f>VLOOKUP(TRIM(B334),Table22[[รหัสหน่วย2]:[ตำบลที่ตั้งหน่วย]],3,0)</f>
        <v>อำเภอบางพระ จังหวัดชลบุรี</v>
      </c>
      <c r="I334" s="3" t="e">
        <f>VLOOKUP(TRIM(C334),Table3[],2,FALSE)</f>
        <v>#N/A</v>
      </c>
      <c r="J334" s="25" t="s">
        <v>1028</v>
      </c>
      <c r="K334" s="1" t="s">
        <v>991</v>
      </c>
      <c r="L334" s="13">
        <v>2501</v>
      </c>
      <c r="N334" s="4">
        <v>5922</v>
      </c>
      <c r="Q334" s="13">
        <f ca="1">IF(ISBLANK(Table5[[#This Row],[พ.ศ.ที่สร้างเสร็จ]]),"ไม่ระบุ",YEAR(TODAY())-Table5[[#This Row],[พ.ศ.ที่สร้างเสร็จ]]+543)</f>
        <v>64</v>
      </c>
    </row>
    <row r="335" spans="1:17" x14ac:dyDescent="0.35">
      <c r="A335" s="1" t="s">
        <v>17</v>
      </c>
      <c r="B335" s="1" t="s">
        <v>986</v>
      </c>
      <c r="E335" s="3" t="str">
        <f t="shared" si="43"/>
        <v>ชบ 5216-</v>
      </c>
      <c r="F335" s="3" t="str">
        <f>VLOOKUP(A335,Table4[],2,0)</f>
        <v>ชลบุรี</v>
      </c>
      <c r="G335" s="3" t="str">
        <f>VLOOKUP(TRIM(B335),Table22[[รหัสหน่วย2]:[ตำบลที่ตั้งหน่วย]],2,0)</f>
        <v>ศูนย์เกษตรกรรมฯ บางพระ</v>
      </c>
      <c r="H335" s="3" t="str">
        <f>VLOOKUP(TRIM(B335),Table22[[รหัสหน่วย2]:[ตำบลที่ตั้งหน่วย]],3,0)</f>
        <v>อำเภอบางพระ จังหวัดชลบุรี</v>
      </c>
      <c r="I335" s="3" t="e">
        <f>VLOOKUP(TRIM(C335),Table3[],2,FALSE)</f>
        <v>#N/A</v>
      </c>
      <c r="J335" s="25" t="s">
        <v>1029</v>
      </c>
      <c r="K335" s="1" t="s">
        <v>864</v>
      </c>
      <c r="L335" s="13">
        <v>2513</v>
      </c>
      <c r="N335" s="4">
        <v>8000</v>
      </c>
      <c r="Q335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36" spans="1:17" x14ac:dyDescent="0.35">
      <c r="A336" s="1" t="s">
        <v>17</v>
      </c>
      <c r="B336" s="1" t="s">
        <v>986</v>
      </c>
      <c r="E336" s="3" t="str">
        <f t="shared" si="43"/>
        <v>ชบ 5216-</v>
      </c>
      <c r="F336" s="3" t="str">
        <f>VLOOKUP(A336,Table4[],2,0)</f>
        <v>ชลบุรี</v>
      </c>
      <c r="G336" s="3" t="str">
        <f>VLOOKUP(TRIM(B336),Table22[[รหัสหน่วย2]:[ตำบลที่ตั้งหน่วย]],2,0)</f>
        <v>ศูนย์เกษตรกรรมฯ บางพระ</v>
      </c>
      <c r="H336" s="3" t="str">
        <f>VLOOKUP(TRIM(B336),Table22[[รหัสหน่วย2]:[ตำบลที่ตั้งหน่วย]],3,0)</f>
        <v>อำเภอบางพระ จังหวัดชลบุรี</v>
      </c>
      <c r="I336" s="3" t="e">
        <f>VLOOKUP(TRIM(C336),Table3[],2,FALSE)</f>
        <v>#N/A</v>
      </c>
      <c r="J336" s="25" t="s">
        <v>1030</v>
      </c>
      <c r="K336" s="1" t="s">
        <v>864</v>
      </c>
      <c r="L336" s="13">
        <v>2508</v>
      </c>
      <c r="N336" s="4">
        <v>30388</v>
      </c>
      <c r="Q336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37" spans="1:17" x14ac:dyDescent="0.35">
      <c r="A337" s="1" t="s">
        <v>17</v>
      </c>
      <c r="B337" s="1" t="s">
        <v>986</v>
      </c>
      <c r="E337" s="3" t="str">
        <f t="shared" si="43"/>
        <v>ชบ 5216-</v>
      </c>
      <c r="F337" s="3" t="str">
        <f>VLOOKUP(A337,Table4[],2,0)</f>
        <v>ชลบุรี</v>
      </c>
      <c r="G337" s="3" t="str">
        <f>VLOOKUP(TRIM(B337),Table22[[รหัสหน่วย2]:[ตำบลที่ตั้งหน่วย]],2,0)</f>
        <v>ศูนย์เกษตรกรรมฯ บางพระ</v>
      </c>
      <c r="H337" s="3" t="str">
        <f>VLOOKUP(TRIM(B337),Table22[[รหัสหน่วย2]:[ตำบลที่ตั้งหน่วย]],3,0)</f>
        <v>อำเภอบางพระ จังหวัดชลบุรี</v>
      </c>
      <c r="I337" s="3" t="e">
        <f>VLOOKUP(TRIM(C337),Table3[],2,FALSE)</f>
        <v>#N/A</v>
      </c>
      <c r="J337" s="25" t="s">
        <v>1031</v>
      </c>
      <c r="K337" s="1" t="s">
        <v>864</v>
      </c>
      <c r="L337" s="13">
        <v>2512</v>
      </c>
      <c r="N337" s="4">
        <v>30314</v>
      </c>
      <c r="Q337" s="13">
        <f ca="1">IF(ISBLANK(Table5[[#This Row],[พ.ศ.ที่สร้างเสร็จ]]),"ไม่ระบุ",YEAR(TODAY())-Table5[[#This Row],[พ.ศ.ที่สร้างเสร็จ]]+543)</f>
        <v>53</v>
      </c>
    </row>
    <row r="338" spans="1:17" x14ac:dyDescent="0.35">
      <c r="A338" s="1" t="s">
        <v>17</v>
      </c>
      <c r="B338" s="1" t="s">
        <v>986</v>
      </c>
      <c r="E338" s="3" t="str">
        <f t="shared" si="43"/>
        <v>ชบ 5216-</v>
      </c>
      <c r="F338" s="3" t="str">
        <f>VLOOKUP(A338,Table4[],2,0)</f>
        <v>ชลบุรี</v>
      </c>
      <c r="G338" s="3" t="str">
        <f>VLOOKUP(TRIM(B338),Table22[[รหัสหน่วย2]:[ตำบลที่ตั้งหน่วย]],2,0)</f>
        <v>ศูนย์เกษตรกรรมฯ บางพระ</v>
      </c>
      <c r="H338" s="3" t="str">
        <f>VLOOKUP(TRIM(B338),Table22[[รหัสหน่วย2]:[ตำบลที่ตั้งหน่วย]],3,0)</f>
        <v>อำเภอบางพระ จังหวัดชลบุรี</v>
      </c>
      <c r="I338" s="3" t="e">
        <f>VLOOKUP(TRIM(C338),Table3[],2,FALSE)</f>
        <v>#N/A</v>
      </c>
      <c r="J338" s="25" t="s">
        <v>1032</v>
      </c>
      <c r="K338" s="1" t="s">
        <v>864</v>
      </c>
      <c r="L338" s="13">
        <v>2513</v>
      </c>
      <c r="N338" s="4">
        <v>1072</v>
      </c>
      <c r="Q338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39" spans="1:17" x14ac:dyDescent="0.35">
      <c r="A339" s="1" t="s">
        <v>17</v>
      </c>
      <c r="B339" s="1" t="s">
        <v>986</v>
      </c>
      <c r="E339" s="3" t="str">
        <f t="shared" si="43"/>
        <v>ชบ 5216-</v>
      </c>
      <c r="F339" s="3" t="str">
        <f>VLOOKUP(A339,Table4[],2,0)</f>
        <v>ชลบุรี</v>
      </c>
      <c r="G339" s="3" t="str">
        <f>VLOOKUP(TRIM(B339),Table22[[รหัสหน่วย2]:[ตำบลที่ตั้งหน่วย]],2,0)</f>
        <v>ศูนย์เกษตรกรรมฯ บางพระ</v>
      </c>
      <c r="H339" s="3" t="str">
        <f>VLOOKUP(TRIM(B339),Table22[[รหัสหน่วย2]:[ตำบลที่ตั้งหน่วย]],3,0)</f>
        <v>อำเภอบางพระ จังหวัดชลบุรี</v>
      </c>
      <c r="I339" s="3" t="e">
        <f>VLOOKUP(TRIM(C339),Table3[],2,FALSE)</f>
        <v>#N/A</v>
      </c>
      <c r="J339" s="25" t="s">
        <v>1033</v>
      </c>
      <c r="K339" s="1" t="s">
        <v>864</v>
      </c>
      <c r="L339" s="13">
        <v>2515</v>
      </c>
      <c r="N339" s="4">
        <v>1072</v>
      </c>
      <c r="Q339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40" spans="1:17" x14ac:dyDescent="0.35">
      <c r="A340" s="1" t="s">
        <v>17</v>
      </c>
      <c r="B340" s="1" t="s">
        <v>986</v>
      </c>
      <c r="E340" s="3" t="str">
        <f t="shared" si="43"/>
        <v>ชบ 5216-</v>
      </c>
      <c r="F340" s="3" t="str">
        <f>VLOOKUP(A340,Table4[],2,0)</f>
        <v>ชลบุรี</v>
      </c>
      <c r="G340" s="3" t="str">
        <f>VLOOKUP(TRIM(B340),Table22[[รหัสหน่วย2]:[ตำบลที่ตั้งหน่วย]],2,0)</f>
        <v>ศูนย์เกษตรกรรมฯ บางพระ</v>
      </c>
      <c r="H340" s="3" t="str">
        <f>VLOOKUP(TRIM(B340),Table22[[รหัสหน่วย2]:[ตำบลที่ตั้งหน่วย]],3,0)</f>
        <v>อำเภอบางพระ จังหวัดชลบุรี</v>
      </c>
      <c r="I340" s="3" t="e">
        <f>VLOOKUP(TRIM(C340),Table3[],2,FALSE)</f>
        <v>#N/A</v>
      </c>
      <c r="J340" s="25" t="s">
        <v>1034</v>
      </c>
      <c r="K340" s="1" t="s">
        <v>864</v>
      </c>
      <c r="L340" s="13">
        <v>2515</v>
      </c>
      <c r="N340" s="4">
        <v>1072</v>
      </c>
      <c r="Q340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41" spans="1:17" x14ac:dyDescent="0.35">
      <c r="A341" s="1" t="s">
        <v>17</v>
      </c>
      <c r="B341" s="1" t="s">
        <v>986</v>
      </c>
      <c r="E341" s="3" t="str">
        <f t="shared" si="43"/>
        <v>ชบ 5216-</v>
      </c>
      <c r="F341" s="3" t="str">
        <f>VLOOKUP(A341,Table4[],2,0)</f>
        <v>ชลบุรี</v>
      </c>
      <c r="G341" s="3" t="str">
        <f>VLOOKUP(TRIM(B341),Table22[[รหัสหน่วย2]:[ตำบลที่ตั้งหน่วย]],2,0)</f>
        <v>ศูนย์เกษตรกรรมฯ บางพระ</v>
      </c>
      <c r="H341" s="3" t="str">
        <f>VLOOKUP(TRIM(B341),Table22[[รหัสหน่วย2]:[ตำบลที่ตั้งหน่วย]],3,0)</f>
        <v>อำเภอบางพระ จังหวัดชลบุรี</v>
      </c>
      <c r="I341" s="3" t="e">
        <f>VLOOKUP(TRIM(C341),Table3[],2,FALSE)</f>
        <v>#N/A</v>
      </c>
      <c r="J341" s="25" t="s">
        <v>1035</v>
      </c>
      <c r="K341" s="1" t="s">
        <v>864</v>
      </c>
      <c r="N341" s="4"/>
      <c r="Q34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42" spans="1:17" x14ac:dyDescent="0.35">
      <c r="A342" s="1" t="s">
        <v>17</v>
      </c>
      <c r="B342" s="1" t="s">
        <v>986</v>
      </c>
      <c r="E342" s="3" t="str">
        <f t="shared" si="43"/>
        <v>ชบ 5216-</v>
      </c>
      <c r="F342" s="3" t="str">
        <f>VLOOKUP(A342,Table4[],2,0)</f>
        <v>ชลบุรี</v>
      </c>
      <c r="G342" s="3" t="str">
        <f>VLOOKUP(TRIM(B342),Table22[[รหัสหน่วย2]:[ตำบลที่ตั้งหน่วย]],2,0)</f>
        <v>ศูนย์เกษตรกรรมฯ บางพระ</v>
      </c>
      <c r="H342" s="3" t="str">
        <f>VLOOKUP(TRIM(B342),Table22[[รหัสหน่วย2]:[ตำบลที่ตั้งหน่วย]],3,0)</f>
        <v>อำเภอบางพระ จังหวัดชลบุรี</v>
      </c>
      <c r="I342" s="3" t="e">
        <f>VLOOKUP(TRIM(C342),Table3[],2,FALSE)</f>
        <v>#N/A</v>
      </c>
      <c r="J342" s="25" t="s">
        <v>1036</v>
      </c>
      <c r="K342" s="1" t="s">
        <v>864</v>
      </c>
      <c r="L342" s="13">
        <v>2512</v>
      </c>
      <c r="N342" s="4">
        <v>2343</v>
      </c>
      <c r="Q342" s="13">
        <f ca="1">IF(ISBLANK(Table5[[#This Row],[พ.ศ.ที่สร้างเสร็จ]]),"ไม่ระบุ",YEAR(TODAY())-Table5[[#This Row],[พ.ศ.ที่สร้างเสร็จ]]+543)</f>
        <v>53</v>
      </c>
    </row>
    <row r="343" spans="1:17" x14ac:dyDescent="0.35">
      <c r="A343" s="1" t="s">
        <v>17</v>
      </c>
      <c r="B343" s="1" t="s">
        <v>986</v>
      </c>
      <c r="E343" s="3" t="str">
        <f t="shared" si="43"/>
        <v>ชบ 5216-</v>
      </c>
      <c r="F343" s="3" t="str">
        <f>VLOOKUP(A343,Table4[],2,0)</f>
        <v>ชลบุรี</v>
      </c>
      <c r="G343" s="3" t="str">
        <f>VLOOKUP(TRIM(B343),Table22[[รหัสหน่วย2]:[ตำบลที่ตั้งหน่วย]],2,0)</f>
        <v>ศูนย์เกษตรกรรมฯ บางพระ</v>
      </c>
      <c r="H343" s="3" t="str">
        <f>VLOOKUP(TRIM(B343),Table22[[รหัสหน่วย2]:[ตำบลที่ตั้งหน่วย]],3,0)</f>
        <v>อำเภอบางพระ จังหวัดชลบุรี</v>
      </c>
      <c r="I343" s="3" t="e">
        <f>VLOOKUP(TRIM(C343),Table3[],2,FALSE)</f>
        <v>#N/A</v>
      </c>
      <c r="J343" s="25" t="s">
        <v>1037</v>
      </c>
      <c r="K343" s="1" t="s">
        <v>864</v>
      </c>
      <c r="L343" s="13">
        <v>2529</v>
      </c>
      <c r="N343" s="4">
        <v>715000</v>
      </c>
      <c r="Q343" s="13">
        <f ca="1">IF(ISBLANK(Table5[[#This Row],[พ.ศ.ที่สร้างเสร็จ]]),"ไม่ระบุ",YEAR(TODAY())-Table5[[#This Row],[พ.ศ.ที่สร้างเสร็จ]]+543)</f>
        <v>36</v>
      </c>
    </row>
    <row r="344" spans="1:17" x14ac:dyDescent="0.35">
      <c r="A344" s="1" t="s">
        <v>17</v>
      </c>
      <c r="B344" s="1" t="s">
        <v>986</v>
      </c>
      <c r="E344" s="3" t="str">
        <f t="shared" ref="E344:E369" si="44">A344&amp;" "&amp;B344&amp;"-"&amp;C344&amp;D344</f>
        <v>ชบ 5216-</v>
      </c>
      <c r="F344" s="3" t="str">
        <f>VLOOKUP(A344,Table4[],2,0)</f>
        <v>ชลบุรี</v>
      </c>
      <c r="G344" s="3" t="str">
        <f>VLOOKUP(TRIM(B344),Table22[[รหัสหน่วย2]:[ตำบลที่ตั้งหน่วย]],2,0)</f>
        <v>ศูนย์เกษตรกรรมฯ บางพระ</v>
      </c>
      <c r="H344" s="3" t="str">
        <f>VLOOKUP(TRIM(B344),Table22[[รหัสหน่วย2]:[ตำบลที่ตั้งหน่วย]],3,0)</f>
        <v>อำเภอบางพระ จังหวัดชลบุรี</v>
      </c>
      <c r="I344" s="3" t="e">
        <f>VLOOKUP(TRIM(C344),Table3[],2,FALSE)</f>
        <v>#N/A</v>
      </c>
      <c r="J344" s="25" t="s">
        <v>1038</v>
      </c>
      <c r="K344" s="1" t="s">
        <v>864</v>
      </c>
      <c r="L344" s="13">
        <v>2514</v>
      </c>
      <c r="N344" s="4">
        <v>47157</v>
      </c>
      <c r="Q344" s="13">
        <f ca="1">IF(ISBLANK(Table5[[#This Row],[พ.ศ.ที่สร้างเสร็จ]]),"ไม่ระบุ",YEAR(TODAY())-Table5[[#This Row],[พ.ศ.ที่สร้างเสร็จ]]+543)</f>
        <v>51</v>
      </c>
    </row>
    <row r="345" spans="1:17" x14ac:dyDescent="0.35">
      <c r="A345" s="1" t="s">
        <v>17</v>
      </c>
      <c r="B345" s="1" t="s">
        <v>986</v>
      </c>
      <c r="E345" s="3" t="str">
        <f t="shared" si="44"/>
        <v>ชบ 5216-</v>
      </c>
      <c r="F345" s="3" t="str">
        <f>VLOOKUP(A345,Table4[],2,0)</f>
        <v>ชลบุรี</v>
      </c>
      <c r="G345" s="3" t="str">
        <f>VLOOKUP(TRIM(B345),Table22[[รหัสหน่วย2]:[ตำบลที่ตั้งหน่วย]],2,0)</f>
        <v>ศูนย์เกษตรกรรมฯ บางพระ</v>
      </c>
      <c r="H345" s="3" t="str">
        <f>VLOOKUP(TRIM(B345),Table22[[รหัสหน่วย2]:[ตำบลที่ตั้งหน่วย]],3,0)</f>
        <v>อำเภอบางพระ จังหวัดชลบุรี</v>
      </c>
      <c r="I345" s="3" t="e">
        <f>VLOOKUP(TRIM(C345),Table3[],2,FALSE)</f>
        <v>#N/A</v>
      </c>
      <c r="J345" s="25" t="s">
        <v>1039</v>
      </c>
      <c r="K345" s="1" t="s">
        <v>864</v>
      </c>
      <c r="L345" s="13">
        <v>2508</v>
      </c>
      <c r="N345" s="4">
        <v>2000</v>
      </c>
      <c r="Q345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46" spans="1:17" x14ac:dyDescent="0.35">
      <c r="A346" s="1" t="s">
        <v>17</v>
      </c>
      <c r="B346" s="1" t="s">
        <v>986</v>
      </c>
      <c r="E346" s="3" t="str">
        <f t="shared" si="44"/>
        <v>ชบ 5216-</v>
      </c>
      <c r="F346" s="3" t="str">
        <f>VLOOKUP(A346,Table4[],2,0)</f>
        <v>ชลบุรี</v>
      </c>
      <c r="G346" s="3" t="str">
        <f>VLOOKUP(TRIM(B346),Table22[[รหัสหน่วย2]:[ตำบลที่ตั้งหน่วย]],2,0)</f>
        <v>ศูนย์เกษตรกรรมฯ บางพระ</v>
      </c>
      <c r="H346" s="3" t="str">
        <f>VLOOKUP(TRIM(B346),Table22[[รหัสหน่วย2]:[ตำบลที่ตั้งหน่วย]],3,0)</f>
        <v>อำเภอบางพระ จังหวัดชลบุรี</v>
      </c>
      <c r="I346" s="3" t="e">
        <f>VLOOKUP(TRIM(C346),Table3[],2,FALSE)</f>
        <v>#N/A</v>
      </c>
      <c r="J346" s="25" t="s">
        <v>1040</v>
      </c>
      <c r="K346" s="1" t="s">
        <v>864</v>
      </c>
      <c r="L346" s="13">
        <v>2528</v>
      </c>
      <c r="N346" s="4"/>
      <c r="Q346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47" spans="1:17" x14ac:dyDescent="0.35">
      <c r="A347" s="1" t="s">
        <v>17</v>
      </c>
      <c r="B347" s="1" t="s">
        <v>986</v>
      </c>
      <c r="E347" s="3" t="str">
        <f t="shared" si="44"/>
        <v>ชบ 5216-</v>
      </c>
      <c r="F347" s="3" t="str">
        <f>VLOOKUP(A347,Table4[],2,0)</f>
        <v>ชลบุรี</v>
      </c>
      <c r="G347" s="3" t="str">
        <f>VLOOKUP(TRIM(B347),Table22[[รหัสหน่วย2]:[ตำบลที่ตั้งหน่วย]],2,0)</f>
        <v>ศูนย์เกษตรกรรมฯ บางพระ</v>
      </c>
      <c r="H347" s="3" t="str">
        <f>VLOOKUP(TRIM(B347),Table22[[รหัสหน่วย2]:[ตำบลที่ตั้งหน่วย]],3,0)</f>
        <v>อำเภอบางพระ จังหวัดชลบุรี</v>
      </c>
      <c r="I347" s="3" t="e">
        <f>VLOOKUP(TRIM(C347),Table3[],2,FALSE)</f>
        <v>#N/A</v>
      </c>
      <c r="J347" s="25" t="s">
        <v>1041</v>
      </c>
      <c r="K347" s="1" t="s">
        <v>864</v>
      </c>
      <c r="L347" s="13">
        <v>2530</v>
      </c>
      <c r="N347" s="4">
        <v>193614</v>
      </c>
      <c r="Q347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48" spans="1:17" x14ac:dyDescent="0.35">
      <c r="A348" s="1" t="s">
        <v>17</v>
      </c>
      <c r="B348" s="1" t="s">
        <v>986</v>
      </c>
      <c r="E348" s="3" t="str">
        <f t="shared" si="44"/>
        <v>ชบ 5216-</v>
      </c>
      <c r="F348" s="3" t="str">
        <f>VLOOKUP(A348,Table4[],2,0)</f>
        <v>ชลบุรี</v>
      </c>
      <c r="G348" s="3" t="str">
        <f>VLOOKUP(TRIM(B348),Table22[[รหัสหน่วย2]:[ตำบลที่ตั้งหน่วย]],2,0)</f>
        <v>ศูนย์เกษตรกรรมฯ บางพระ</v>
      </c>
      <c r="H348" s="3" t="str">
        <f>VLOOKUP(TRIM(B348),Table22[[รหัสหน่วย2]:[ตำบลที่ตั้งหน่วย]],3,0)</f>
        <v>อำเภอบางพระ จังหวัดชลบุรี</v>
      </c>
      <c r="I348" s="3" t="e">
        <f>VLOOKUP(TRIM(C348),Table3[],2,FALSE)</f>
        <v>#N/A</v>
      </c>
      <c r="J348" s="25" t="s">
        <v>1042</v>
      </c>
      <c r="K348" s="1" t="s">
        <v>864</v>
      </c>
      <c r="L348" s="13">
        <v>2532</v>
      </c>
      <c r="N348" s="4">
        <v>129077</v>
      </c>
      <c r="Q348" s="13">
        <f ca="1">IF(ISBLANK(Table5[[#This Row],[พ.ศ.ที่สร้างเสร็จ]]),"ไม่ระบุ",YEAR(TODAY())-Table5[[#This Row],[พ.ศ.ที่สร้างเสร็จ]]+543)</f>
        <v>33</v>
      </c>
    </row>
    <row r="349" spans="1:17" x14ac:dyDescent="0.35">
      <c r="A349" s="1" t="s">
        <v>17</v>
      </c>
      <c r="B349" s="1" t="s">
        <v>986</v>
      </c>
      <c r="E349" s="3" t="str">
        <f t="shared" si="44"/>
        <v>ชบ 5216-</v>
      </c>
      <c r="F349" s="3" t="str">
        <f>VLOOKUP(A349,Table4[],2,0)</f>
        <v>ชลบุรี</v>
      </c>
      <c r="G349" s="3" t="str">
        <f>VLOOKUP(TRIM(B349),Table22[[รหัสหน่วย2]:[ตำบลที่ตั้งหน่วย]],2,0)</f>
        <v>ศูนย์เกษตรกรรมฯ บางพระ</v>
      </c>
      <c r="H349" s="3" t="str">
        <f>VLOOKUP(TRIM(B349),Table22[[รหัสหน่วย2]:[ตำบลที่ตั้งหน่วย]],3,0)</f>
        <v>อำเภอบางพระ จังหวัดชลบุรี</v>
      </c>
      <c r="I349" s="3" t="e">
        <f>VLOOKUP(TRIM(C349),Table3[],2,FALSE)</f>
        <v>#N/A</v>
      </c>
      <c r="J349" s="25" t="s">
        <v>1043</v>
      </c>
      <c r="K349" s="1" t="s">
        <v>864</v>
      </c>
      <c r="L349" s="13">
        <v>2534</v>
      </c>
      <c r="N349" s="4">
        <v>68823</v>
      </c>
      <c r="Q349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50" spans="1:17" x14ac:dyDescent="0.35">
      <c r="A350" s="1" t="s">
        <v>17</v>
      </c>
      <c r="B350" s="1" t="s">
        <v>986</v>
      </c>
      <c r="E350" s="3" t="str">
        <f t="shared" si="44"/>
        <v>ชบ 5216-</v>
      </c>
      <c r="F350" s="3" t="str">
        <f>VLOOKUP(A350,Table4[],2,0)</f>
        <v>ชลบุรี</v>
      </c>
      <c r="G350" s="3" t="str">
        <f>VLOOKUP(TRIM(B350),Table22[[รหัสหน่วย2]:[ตำบลที่ตั้งหน่วย]],2,0)</f>
        <v>ศูนย์เกษตรกรรมฯ บางพระ</v>
      </c>
      <c r="H350" s="3" t="str">
        <f>VLOOKUP(TRIM(B350),Table22[[รหัสหน่วย2]:[ตำบลที่ตั้งหน่วย]],3,0)</f>
        <v>อำเภอบางพระ จังหวัดชลบุรี</v>
      </c>
      <c r="I350" s="3" t="e">
        <f>VLOOKUP(TRIM(C350),Table3[],2,FALSE)</f>
        <v>#N/A</v>
      </c>
      <c r="J350" s="25" t="s">
        <v>1044</v>
      </c>
      <c r="K350" s="1" t="s">
        <v>864</v>
      </c>
      <c r="L350" s="13">
        <v>2534</v>
      </c>
      <c r="N350" s="4">
        <v>10000</v>
      </c>
      <c r="Q350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51" spans="1:17" x14ac:dyDescent="0.35">
      <c r="A351" s="1" t="s">
        <v>17</v>
      </c>
      <c r="B351" s="1" t="s">
        <v>986</v>
      </c>
      <c r="E351" s="3" t="str">
        <f t="shared" si="44"/>
        <v>ชบ 5216-</v>
      </c>
      <c r="F351" s="3" t="str">
        <f>VLOOKUP(A351,Table4[],2,0)</f>
        <v>ชลบุรี</v>
      </c>
      <c r="G351" s="3" t="str">
        <f>VLOOKUP(TRIM(B351),Table22[[รหัสหน่วย2]:[ตำบลที่ตั้งหน่วย]],2,0)</f>
        <v>ศูนย์เกษตรกรรมฯ บางพระ</v>
      </c>
      <c r="H351" s="3" t="str">
        <f>VLOOKUP(TRIM(B351),Table22[[รหัสหน่วย2]:[ตำบลที่ตั้งหน่วย]],3,0)</f>
        <v>อำเภอบางพระ จังหวัดชลบุรี</v>
      </c>
      <c r="I351" s="3" t="e">
        <f>VLOOKUP(TRIM(C351),Table3[],2,FALSE)</f>
        <v>#N/A</v>
      </c>
      <c r="J351" s="25" t="s">
        <v>1044</v>
      </c>
      <c r="K351" s="1" t="s">
        <v>1045</v>
      </c>
      <c r="L351" s="13">
        <v>2534</v>
      </c>
      <c r="N351" s="4">
        <v>12000</v>
      </c>
      <c r="Q351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52" spans="1:17" x14ac:dyDescent="0.35">
      <c r="A352" s="1" t="s">
        <v>17</v>
      </c>
      <c r="B352" s="1" t="s">
        <v>986</v>
      </c>
      <c r="E352" s="3" t="str">
        <f t="shared" si="44"/>
        <v>ชบ 5216-</v>
      </c>
      <c r="F352" s="3" t="str">
        <f>VLOOKUP(A352,Table4[],2,0)</f>
        <v>ชลบุรี</v>
      </c>
      <c r="G352" s="3" t="str">
        <f>VLOOKUP(TRIM(B352),Table22[[รหัสหน่วย2]:[ตำบลที่ตั้งหน่วย]],2,0)</f>
        <v>ศูนย์เกษตรกรรมฯ บางพระ</v>
      </c>
      <c r="H352" s="3" t="str">
        <f>VLOOKUP(TRIM(B352),Table22[[รหัสหน่วย2]:[ตำบลที่ตั้งหน่วย]],3,0)</f>
        <v>อำเภอบางพระ จังหวัดชลบุรี</v>
      </c>
      <c r="I352" s="3" t="e">
        <f>VLOOKUP(TRIM(C352),Table3[],2,FALSE)</f>
        <v>#N/A</v>
      </c>
      <c r="J352" s="25" t="s">
        <v>1046</v>
      </c>
      <c r="K352" s="1" t="s">
        <v>1045</v>
      </c>
      <c r="L352" s="13">
        <v>2505</v>
      </c>
      <c r="N352" s="4">
        <v>50000</v>
      </c>
      <c r="Q352" s="13">
        <f ca="1">IF(ISBLANK(Table5[[#This Row],[พ.ศ.ที่สร้างเสร็จ]]),"ไม่ระบุ",YEAR(TODAY())-Table5[[#This Row],[พ.ศ.ที่สร้างเสร็จ]]+543)</f>
        <v>60</v>
      </c>
    </row>
    <row r="353" spans="1:29" x14ac:dyDescent="0.35">
      <c r="A353" s="1" t="s">
        <v>17</v>
      </c>
      <c r="B353" s="1" t="s">
        <v>986</v>
      </c>
      <c r="E353" s="3" t="str">
        <f t="shared" si="44"/>
        <v>ชบ 5216-</v>
      </c>
      <c r="F353" s="3" t="str">
        <f>VLOOKUP(A353,Table4[],2,0)</f>
        <v>ชลบุรี</v>
      </c>
      <c r="G353" s="3" t="str">
        <f>VLOOKUP(TRIM(B353),Table22[[รหัสหน่วย2]:[ตำบลที่ตั้งหน่วย]],2,0)</f>
        <v>ศูนย์เกษตรกรรมฯ บางพระ</v>
      </c>
      <c r="H353" s="3" t="str">
        <f>VLOOKUP(TRIM(B353),Table22[[รหัสหน่วย2]:[ตำบลที่ตั้งหน่วย]],3,0)</f>
        <v>อำเภอบางพระ จังหวัดชลบุรี</v>
      </c>
      <c r="I353" s="3" t="e">
        <f>VLOOKUP(TRIM(C353),Table3[],2,FALSE)</f>
        <v>#N/A</v>
      </c>
      <c r="J353" s="25" t="s">
        <v>1047</v>
      </c>
      <c r="L353" s="13">
        <v>2513</v>
      </c>
      <c r="N353" s="4">
        <v>5350</v>
      </c>
      <c r="Q353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54" spans="1:29" x14ac:dyDescent="0.35">
      <c r="A354" s="1" t="s">
        <v>17</v>
      </c>
      <c r="B354" s="1" t="s">
        <v>986</v>
      </c>
      <c r="E354" s="3" t="str">
        <f t="shared" si="44"/>
        <v>ชบ 5216-</v>
      </c>
      <c r="F354" s="3" t="str">
        <f>VLOOKUP(A354,Table4[],2,0)</f>
        <v>ชลบุรี</v>
      </c>
      <c r="G354" s="3" t="str">
        <f>VLOOKUP(TRIM(B354),Table22[[รหัสหน่วย2]:[ตำบลที่ตั้งหน่วย]],2,0)</f>
        <v>ศูนย์เกษตรกรรมฯ บางพระ</v>
      </c>
      <c r="H354" s="3" t="str">
        <f>VLOOKUP(TRIM(B354),Table22[[รหัสหน่วย2]:[ตำบลที่ตั้งหน่วย]],3,0)</f>
        <v>อำเภอบางพระ จังหวัดชลบุรี</v>
      </c>
      <c r="I354" s="3" t="e">
        <f>VLOOKUP(TRIM(C354),Table3[],2,FALSE)</f>
        <v>#N/A</v>
      </c>
      <c r="J354" s="25" t="s">
        <v>1048</v>
      </c>
      <c r="K354" s="1" t="s">
        <v>1049</v>
      </c>
      <c r="L354" s="13">
        <v>2551</v>
      </c>
      <c r="N354" s="4">
        <v>2288730</v>
      </c>
      <c r="Q354" s="13">
        <f ca="1">IF(ISBLANK(Table5[[#This Row],[พ.ศ.ที่สร้างเสร็จ]]),"ไม่ระบุ",YEAR(TODAY())-Table5[[#This Row],[พ.ศ.ที่สร้างเสร็จ]]+543)</f>
        <v>14</v>
      </c>
    </row>
    <row r="355" spans="1:29" x14ac:dyDescent="0.35">
      <c r="A355" s="1" t="s">
        <v>17</v>
      </c>
      <c r="B355" s="1" t="s">
        <v>986</v>
      </c>
      <c r="E355" s="3" t="str">
        <f t="shared" si="44"/>
        <v>ชบ 5216-</v>
      </c>
      <c r="F355" s="3" t="str">
        <f>VLOOKUP(A355,Table4[],2,0)</f>
        <v>ชลบุรี</v>
      </c>
      <c r="G355" s="3" t="str">
        <f>VLOOKUP(TRIM(B355),Table22[[รหัสหน่วย2]:[ตำบลที่ตั้งหน่วย]],2,0)</f>
        <v>ศูนย์เกษตรกรรมฯ บางพระ</v>
      </c>
      <c r="H355" s="3" t="str">
        <f>VLOOKUP(TRIM(B355),Table22[[รหัสหน่วย2]:[ตำบลที่ตั้งหน่วย]],3,0)</f>
        <v>อำเภอบางพระ จังหวัดชลบุรี</v>
      </c>
      <c r="I355" s="3" t="e">
        <f>VLOOKUP(TRIM(C355),Table3[],2,FALSE)</f>
        <v>#N/A</v>
      </c>
      <c r="J355" s="25" t="s">
        <v>1050</v>
      </c>
      <c r="K355" s="1" t="s">
        <v>864</v>
      </c>
      <c r="L355" s="13">
        <v>2554</v>
      </c>
      <c r="N355" s="4">
        <v>39956.480000000003</v>
      </c>
      <c r="Q355" s="13">
        <f ca="1">IF(ISBLANK(Table5[[#This Row],[พ.ศ.ที่สร้างเสร็จ]]),"ไม่ระบุ",YEAR(TODAY())-Table5[[#This Row],[พ.ศ.ที่สร้างเสร็จ]]+543)</f>
        <v>11</v>
      </c>
    </row>
    <row r="356" spans="1:29" x14ac:dyDescent="0.35">
      <c r="A356" s="1" t="s">
        <v>17</v>
      </c>
      <c r="B356" s="1" t="s">
        <v>986</v>
      </c>
      <c r="E356" s="3" t="str">
        <f t="shared" si="44"/>
        <v>ชบ 5216-</v>
      </c>
      <c r="F356" s="3" t="str">
        <f>VLOOKUP(A356,Table4[],2,0)</f>
        <v>ชลบุรี</v>
      </c>
      <c r="G356" s="3" t="str">
        <f>VLOOKUP(TRIM(B356),Table22[[รหัสหน่วย2]:[ตำบลที่ตั้งหน่วย]],2,0)</f>
        <v>ศูนย์เกษตรกรรมฯ บางพระ</v>
      </c>
      <c r="H356" s="3" t="str">
        <f>VLOOKUP(TRIM(B356),Table22[[รหัสหน่วย2]:[ตำบลที่ตั้งหน่วย]],3,0)</f>
        <v>อำเภอบางพระ จังหวัดชลบุรี</v>
      </c>
      <c r="I356" s="3" t="e">
        <f>VLOOKUP(TRIM(C356),Table3[],2,FALSE)</f>
        <v>#N/A</v>
      </c>
      <c r="J356" s="25" t="s">
        <v>1051</v>
      </c>
      <c r="N356" s="4"/>
      <c r="Q35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57" spans="1:29" x14ac:dyDescent="0.35">
      <c r="A357" s="1" t="s">
        <v>17</v>
      </c>
      <c r="B357" s="1" t="s">
        <v>986</v>
      </c>
      <c r="E357" s="3" t="str">
        <f t="shared" si="44"/>
        <v>ชบ 5216-</v>
      </c>
      <c r="F357" s="3" t="str">
        <f>VLOOKUP(A357,Table4[],2,0)</f>
        <v>ชลบุรี</v>
      </c>
      <c r="G357" s="3" t="str">
        <f>VLOOKUP(TRIM(B357),Table22[[รหัสหน่วย2]:[ตำบลที่ตั้งหน่วย]],2,0)</f>
        <v>ศูนย์เกษตรกรรมฯ บางพระ</v>
      </c>
      <c r="H357" s="3" t="str">
        <f>VLOOKUP(TRIM(B357),Table22[[รหัสหน่วย2]:[ตำบลที่ตั้งหน่วย]],3,0)</f>
        <v>อำเภอบางพระ จังหวัดชลบุรี</v>
      </c>
      <c r="I357" s="3" t="e">
        <f>VLOOKUP(TRIM(C357),Table3[],2,FALSE)</f>
        <v>#N/A</v>
      </c>
      <c r="J357" s="25" t="s">
        <v>1052</v>
      </c>
      <c r="N357" s="4"/>
      <c r="Q35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58" spans="1:29" x14ac:dyDescent="0.35">
      <c r="A358" s="1" t="s">
        <v>17</v>
      </c>
      <c r="B358" s="1" t="s">
        <v>986</v>
      </c>
      <c r="E358" s="3" t="str">
        <f t="shared" si="44"/>
        <v>ชบ 5216-</v>
      </c>
      <c r="F358" s="3" t="str">
        <f>VLOOKUP(A358,Table4[],2,0)</f>
        <v>ชลบุรี</v>
      </c>
      <c r="G358" s="3" t="str">
        <f>VLOOKUP(TRIM(B358),Table22[[รหัสหน่วย2]:[ตำบลที่ตั้งหน่วย]],2,0)</f>
        <v>ศูนย์เกษตรกรรมฯ บางพระ</v>
      </c>
      <c r="H358" s="3" t="str">
        <f>VLOOKUP(TRIM(B358),Table22[[รหัสหน่วย2]:[ตำบลที่ตั้งหน่วย]],3,0)</f>
        <v>อำเภอบางพระ จังหวัดชลบุรี</v>
      </c>
      <c r="I358" s="3" t="e">
        <f>VLOOKUP(TRIM(C358),Table3[],2,FALSE)</f>
        <v>#N/A</v>
      </c>
      <c r="J358" s="25" t="s">
        <v>1053</v>
      </c>
      <c r="N358" s="4"/>
      <c r="Q35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59" spans="1:29" x14ac:dyDescent="0.35">
      <c r="A359" s="1" t="s">
        <v>17</v>
      </c>
      <c r="B359" s="1" t="s">
        <v>986</v>
      </c>
      <c r="E359" s="3" t="str">
        <f t="shared" si="44"/>
        <v>ชบ 5216-</v>
      </c>
      <c r="F359" s="3" t="str">
        <f>VLOOKUP(A359,Table4[],2,0)</f>
        <v>ชลบุรี</v>
      </c>
      <c r="G359" s="3" t="str">
        <f>VLOOKUP(TRIM(B359),Table22[[รหัสหน่วย2]:[ตำบลที่ตั้งหน่วย]],2,0)</f>
        <v>ศูนย์เกษตรกรรมฯ บางพระ</v>
      </c>
      <c r="H359" s="3" t="str">
        <f>VLOOKUP(TRIM(B359),Table22[[รหัสหน่วย2]:[ตำบลที่ตั้งหน่วย]],3,0)</f>
        <v>อำเภอบางพระ จังหวัดชลบุรี</v>
      </c>
      <c r="I359" s="3" t="e">
        <f>VLOOKUP(TRIM(C359),Table3[],2,FALSE)</f>
        <v>#N/A</v>
      </c>
      <c r="J359" s="25" t="s">
        <v>1054</v>
      </c>
      <c r="K359" s="1" t="s">
        <v>864</v>
      </c>
      <c r="L359" s="13">
        <v>2555</v>
      </c>
      <c r="N359" s="4">
        <v>2375000</v>
      </c>
      <c r="Q359" s="13">
        <f ca="1">IF(ISBLANK(Table5[[#This Row],[พ.ศ.ที่สร้างเสร็จ]]),"ไม่ระบุ",YEAR(TODAY())-Table5[[#This Row],[พ.ศ.ที่สร้างเสร็จ]]+543)</f>
        <v>10</v>
      </c>
    </row>
    <row r="360" spans="1:29" x14ac:dyDescent="0.35">
      <c r="A360" s="1" t="s">
        <v>17</v>
      </c>
      <c r="B360" s="1" t="s">
        <v>986</v>
      </c>
      <c r="E360" s="3" t="str">
        <f t="shared" si="44"/>
        <v>ชบ 5216-</v>
      </c>
      <c r="F360" s="3" t="str">
        <f>VLOOKUP(A360,Table4[],2,0)</f>
        <v>ชลบุรี</v>
      </c>
      <c r="G360" s="3" t="str">
        <f>VLOOKUP(TRIM(B360),Table22[[รหัสหน่วย2]:[ตำบลที่ตั้งหน่วย]],2,0)</f>
        <v>ศูนย์เกษตรกรรมฯ บางพระ</v>
      </c>
      <c r="H360" s="3" t="str">
        <f>VLOOKUP(TRIM(B360),Table22[[รหัสหน่วย2]:[ตำบลที่ตั้งหน่วย]],3,0)</f>
        <v>อำเภอบางพระ จังหวัดชลบุรี</v>
      </c>
      <c r="I360" s="3" t="e">
        <f>VLOOKUP(TRIM(C360),Table3[],2,FALSE)</f>
        <v>#N/A</v>
      </c>
      <c r="J360" s="25" t="s">
        <v>1055</v>
      </c>
      <c r="N360" s="4"/>
      <c r="Q36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1" spans="1:29" x14ac:dyDescent="0.35">
      <c r="A361" s="1" t="s">
        <v>17</v>
      </c>
      <c r="B361" s="1" t="s">
        <v>986</v>
      </c>
      <c r="E361" s="3" t="str">
        <f t="shared" si="44"/>
        <v>ชบ 5216-</v>
      </c>
      <c r="F361" s="3" t="str">
        <f>VLOOKUP(A361,Table4[],2,0)</f>
        <v>ชลบุรี</v>
      </c>
      <c r="G361" s="3" t="str">
        <f>VLOOKUP(TRIM(B361),Table22[[รหัสหน่วย2]:[ตำบลที่ตั้งหน่วย]],2,0)</f>
        <v>ศูนย์เกษตรกรรมฯ บางพระ</v>
      </c>
      <c r="H361" s="3" t="str">
        <f>VLOOKUP(TRIM(B361),Table22[[รหัสหน่วย2]:[ตำบลที่ตั้งหน่วย]],3,0)</f>
        <v>อำเภอบางพระ จังหวัดชลบุรี</v>
      </c>
      <c r="I361" s="3" t="e">
        <f>VLOOKUP(TRIM(C361),Table3[],2,FALSE)</f>
        <v>#N/A</v>
      </c>
      <c r="J361" s="25" t="s">
        <v>1056</v>
      </c>
      <c r="N361" s="4"/>
      <c r="Q36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2" spans="1:29" x14ac:dyDescent="0.35">
      <c r="A362" s="1" t="s">
        <v>17</v>
      </c>
      <c r="B362" s="1" t="s">
        <v>986</v>
      </c>
      <c r="E362" s="3" t="str">
        <f t="shared" si="44"/>
        <v>ชบ 5216-</v>
      </c>
      <c r="F362" s="3" t="str">
        <f>VLOOKUP(A362,Table4[],2,0)</f>
        <v>ชลบุรี</v>
      </c>
      <c r="G362" s="3" t="str">
        <f>VLOOKUP(TRIM(B362),Table22[[รหัสหน่วย2]:[ตำบลที่ตั้งหน่วย]],2,0)</f>
        <v>ศูนย์เกษตรกรรมฯ บางพระ</v>
      </c>
      <c r="H362" s="3" t="str">
        <f>VLOOKUP(TRIM(B362),Table22[[รหัสหน่วย2]:[ตำบลที่ตั้งหน่วย]],3,0)</f>
        <v>อำเภอบางพระ จังหวัดชลบุรี</v>
      </c>
      <c r="I362" s="3" t="e">
        <f>VLOOKUP(TRIM(C362),Table3[],2,FALSE)</f>
        <v>#N/A</v>
      </c>
      <c r="J362" s="25" t="s">
        <v>1057</v>
      </c>
      <c r="L362" s="13">
        <v>2557</v>
      </c>
      <c r="N362" s="4">
        <v>98801</v>
      </c>
      <c r="Q362" s="13">
        <f ca="1">IF(ISBLANK(Table5[[#This Row],[พ.ศ.ที่สร้างเสร็จ]]),"ไม่ระบุ",YEAR(TODAY())-Table5[[#This Row],[พ.ศ.ที่สร้างเสร็จ]]+543)</f>
        <v>8</v>
      </c>
    </row>
    <row r="363" spans="1:29" x14ac:dyDescent="0.35">
      <c r="A363" s="1" t="s">
        <v>17</v>
      </c>
      <c r="B363" s="1" t="s">
        <v>986</v>
      </c>
      <c r="E363" s="3" t="str">
        <f t="shared" si="44"/>
        <v>ชบ 5216-</v>
      </c>
      <c r="F363" s="3" t="str">
        <f>VLOOKUP(A363,Table4[],2,0)</f>
        <v>ชลบุรี</v>
      </c>
      <c r="G363" s="3" t="str">
        <f>VLOOKUP(TRIM(B363),Table22[[รหัสหน่วย2]:[ตำบลที่ตั้งหน่วย]],2,0)</f>
        <v>ศูนย์เกษตรกรรมฯ บางพระ</v>
      </c>
      <c r="H363" s="3" t="str">
        <f>VLOOKUP(TRIM(B363),Table22[[รหัสหน่วย2]:[ตำบลที่ตั้งหน่วย]],3,0)</f>
        <v>อำเภอบางพระ จังหวัดชลบุรี</v>
      </c>
      <c r="I363" s="3" t="e">
        <f>VLOOKUP(TRIM(C363),Table3[],2,FALSE)</f>
        <v>#N/A</v>
      </c>
      <c r="J363" s="25" t="s">
        <v>1058</v>
      </c>
      <c r="L363" s="13">
        <v>2557</v>
      </c>
      <c r="N363" s="4">
        <v>98801</v>
      </c>
      <c r="Q363" s="13">
        <f ca="1">IF(ISBLANK(Table5[[#This Row],[พ.ศ.ที่สร้างเสร็จ]]),"ไม่ระบุ",YEAR(TODAY())-Table5[[#This Row],[พ.ศ.ที่สร้างเสร็จ]]+543)</f>
        <v>8</v>
      </c>
      <c r="AA363" s="32">
        <v>2016</v>
      </c>
      <c r="AB363" s="32">
        <v>543</v>
      </c>
      <c r="AC363" s="32">
        <f>AA363+AB363</f>
        <v>2559</v>
      </c>
    </row>
    <row r="364" spans="1:29" x14ac:dyDescent="0.35">
      <c r="A364" s="1" t="s">
        <v>17</v>
      </c>
      <c r="B364" s="1" t="s">
        <v>986</v>
      </c>
      <c r="E364" s="3" t="str">
        <f t="shared" si="44"/>
        <v>ชบ 5216-</v>
      </c>
      <c r="F364" s="3" t="str">
        <f>VLOOKUP(A364,Table4[],2,0)</f>
        <v>ชลบุรี</v>
      </c>
      <c r="G364" s="3" t="str">
        <f>VLOOKUP(TRIM(B364),Table22[[รหัสหน่วย2]:[ตำบลที่ตั้งหน่วย]],2,0)</f>
        <v>ศูนย์เกษตรกรรมฯ บางพระ</v>
      </c>
      <c r="H364" s="3" t="str">
        <f>VLOOKUP(TRIM(B364),Table22[[รหัสหน่วย2]:[ตำบลที่ตั้งหน่วย]],3,0)</f>
        <v>อำเภอบางพระ จังหวัดชลบุรี</v>
      </c>
      <c r="I364" s="3" t="e">
        <f>VLOOKUP(TRIM(C364),Table3[],2,FALSE)</f>
        <v>#N/A</v>
      </c>
      <c r="J364" s="25" t="s">
        <v>1059</v>
      </c>
      <c r="N364" s="4"/>
      <c r="Q36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5" spans="1:29" x14ac:dyDescent="0.35">
      <c r="A365" s="1" t="s">
        <v>17</v>
      </c>
      <c r="B365" s="1" t="s">
        <v>986</v>
      </c>
      <c r="E365" s="3" t="str">
        <f t="shared" si="44"/>
        <v>ชบ 5216-</v>
      </c>
      <c r="F365" s="3" t="str">
        <f>VLOOKUP(A365,Table4[],2,0)</f>
        <v>ชลบุรี</v>
      </c>
      <c r="G365" s="3" t="str">
        <f>VLOOKUP(TRIM(B365),Table22[[รหัสหน่วย2]:[ตำบลที่ตั้งหน่วย]],2,0)</f>
        <v>ศูนย์เกษตรกรรมฯ บางพระ</v>
      </c>
      <c r="H365" s="3" t="str">
        <f>VLOOKUP(TRIM(B365),Table22[[รหัสหน่วย2]:[ตำบลที่ตั้งหน่วย]],3,0)</f>
        <v>อำเภอบางพระ จังหวัดชลบุรี</v>
      </c>
      <c r="I365" s="3" t="e">
        <f>VLOOKUP(TRIM(C365),Table3[],2,FALSE)</f>
        <v>#N/A</v>
      </c>
      <c r="J365" s="25" t="s">
        <v>1060</v>
      </c>
      <c r="L365" s="13">
        <v>2557</v>
      </c>
      <c r="N365" s="4"/>
      <c r="Q365" s="13">
        <f ca="1">IF(ISBLANK(Table5[[#This Row],[พ.ศ.ที่สร้างเสร็จ]]),"ไม่ระบุ",YEAR(TODAY())-Table5[[#This Row],[พ.ศ.ที่สร้างเสร็จ]]+543)</f>
        <v>8</v>
      </c>
    </row>
    <row r="366" spans="1:29" x14ac:dyDescent="0.35">
      <c r="A366" s="1" t="s">
        <v>17</v>
      </c>
      <c r="B366" s="1" t="s">
        <v>986</v>
      </c>
      <c r="E366" s="3" t="str">
        <f t="shared" si="44"/>
        <v>ชบ 5216-</v>
      </c>
      <c r="F366" s="3" t="str">
        <f>VLOOKUP(A366,Table4[],2,0)</f>
        <v>ชลบุรี</v>
      </c>
      <c r="G366" s="3" t="str">
        <f>VLOOKUP(TRIM(B366),Table22[[รหัสหน่วย2]:[ตำบลที่ตั้งหน่วย]],2,0)</f>
        <v>ศูนย์เกษตรกรรมฯ บางพระ</v>
      </c>
      <c r="H366" s="3" t="str">
        <f>VLOOKUP(TRIM(B366),Table22[[รหัสหน่วย2]:[ตำบลที่ตั้งหน่วย]],3,0)</f>
        <v>อำเภอบางพระ จังหวัดชลบุรี</v>
      </c>
      <c r="I366" s="3" t="e">
        <f>VLOOKUP(TRIM(C366),Table3[],2,FALSE)</f>
        <v>#N/A</v>
      </c>
      <c r="J366" s="25" t="s">
        <v>1061</v>
      </c>
      <c r="K366" s="1" t="s">
        <v>1062</v>
      </c>
      <c r="L366" s="13">
        <v>2558</v>
      </c>
      <c r="N366" s="4"/>
      <c r="Q366" s="13">
        <f ca="1">IF(ISBLANK(Table5[[#This Row],[พ.ศ.ที่สร้างเสร็จ]]),"ไม่ระบุ",YEAR(TODAY())-Table5[[#This Row],[พ.ศ.ที่สร้างเสร็จ]]+543)</f>
        <v>7</v>
      </c>
    </row>
    <row r="367" spans="1:29" x14ac:dyDescent="0.35">
      <c r="B367" s="1" t="s">
        <v>986</v>
      </c>
      <c r="E367" s="3" t="str">
        <f t="shared" si="44"/>
        <v xml:space="preserve"> 5216-</v>
      </c>
      <c r="F367" s="3" t="e">
        <f>VLOOKUP(A367,Table4[],2,0)</f>
        <v>#N/A</v>
      </c>
      <c r="G367" s="3" t="str">
        <f>VLOOKUP(TRIM(B367),Table22[[รหัสหน่วย2]:[ตำบลที่ตั้งหน่วย]],2,0)</f>
        <v>ศูนย์เกษตรกรรมฯ บางพระ</v>
      </c>
      <c r="H367" s="3" t="str">
        <f>VLOOKUP(TRIM(B367),Table22[[รหัสหน่วย2]:[ตำบลที่ตั้งหน่วย]],3,0)</f>
        <v>อำเภอบางพระ จังหวัดชลบุรี</v>
      </c>
      <c r="I367" s="3" t="e">
        <f>VLOOKUP(TRIM(C367),Table3[],2,FALSE)</f>
        <v>#N/A</v>
      </c>
      <c r="J367" s="25" t="s">
        <v>1063</v>
      </c>
      <c r="K367" s="1" t="s">
        <v>864</v>
      </c>
      <c r="L367" s="13">
        <v>2558</v>
      </c>
      <c r="N367" s="4"/>
      <c r="Q367" s="13">
        <f ca="1">IF(ISBLANK(Table5[[#This Row],[พ.ศ.ที่สร้างเสร็จ]]),"ไม่ระบุ",YEAR(TODAY())-Table5[[#This Row],[พ.ศ.ที่สร้างเสร็จ]]+543)</f>
        <v>7</v>
      </c>
    </row>
    <row r="368" spans="1:29" x14ac:dyDescent="0.35">
      <c r="B368" s="1" t="s">
        <v>986</v>
      </c>
      <c r="E368" s="3" t="str">
        <f t="shared" si="44"/>
        <v xml:space="preserve"> 5216-</v>
      </c>
      <c r="F368" s="3" t="e">
        <f>VLOOKUP(A368,Table4[],2,0)</f>
        <v>#N/A</v>
      </c>
      <c r="G368" s="3" t="str">
        <f>VLOOKUP(TRIM(B368),Table22[[รหัสหน่วย2]:[ตำบลที่ตั้งหน่วย]],2,0)</f>
        <v>ศูนย์เกษตรกรรมฯ บางพระ</v>
      </c>
      <c r="H368" s="3" t="str">
        <f>VLOOKUP(TRIM(B368),Table22[[รหัสหน่วย2]:[ตำบลที่ตั้งหน่วย]],3,0)</f>
        <v>อำเภอบางพระ จังหวัดชลบุรี</v>
      </c>
      <c r="I368" s="3" t="e">
        <f>VLOOKUP(TRIM(C368),Table3[],2,FALSE)</f>
        <v>#N/A</v>
      </c>
      <c r="J368" s="25" t="s">
        <v>1064</v>
      </c>
      <c r="K368" s="1" t="s">
        <v>864</v>
      </c>
      <c r="L368" s="13">
        <v>2559</v>
      </c>
      <c r="N368" s="4">
        <v>420000</v>
      </c>
      <c r="Q368" s="13">
        <f ca="1">IF(ISBLANK(Table5[[#This Row],[พ.ศ.ที่สร้างเสร็จ]]),"ไม่ระบุ",YEAR(TODAY())-Table5[[#This Row],[พ.ศ.ที่สร้างเสร็จ]]+543)</f>
        <v>6</v>
      </c>
    </row>
    <row r="369" spans="2:17" x14ac:dyDescent="0.35">
      <c r="B369" s="1" t="s">
        <v>986</v>
      </c>
      <c r="E369" s="3" t="str">
        <f t="shared" si="44"/>
        <v xml:space="preserve"> 5216-</v>
      </c>
      <c r="F369" s="3" t="e">
        <f>VLOOKUP(A369,Table4[],2,0)</f>
        <v>#N/A</v>
      </c>
      <c r="G369" s="3" t="str">
        <f>VLOOKUP(TRIM(B369),Table22[[รหัสหน่วย2]:[ตำบลที่ตั้งหน่วย]],2,0)</f>
        <v>ศูนย์เกษตรกรรมฯ บางพระ</v>
      </c>
      <c r="H369" s="3" t="str">
        <f>VLOOKUP(TRIM(B369),Table22[[รหัสหน่วย2]:[ตำบลที่ตั้งหน่วย]],3,0)</f>
        <v>อำเภอบางพระ จังหวัดชลบุรี</v>
      </c>
      <c r="I369" s="3" t="e">
        <f>VLOOKUP(TRIM(C369),Table3[],2,FALSE)</f>
        <v>#N/A</v>
      </c>
      <c r="J369" s="25" t="s">
        <v>1065</v>
      </c>
      <c r="L369" s="13">
        <v>2560</v>
      </c>
      <c r="N369" s="4"/>
      <c r="Q369" s="13">
        <f ca="1">IF(ISBLANK(Table5[[#This Row],[พ.ศ.ที่สร้างเสร็จ]]),"ไม่ระบุ",YEAR(TODAY())-Table5[[#This Row],[พ.ศ.ที่สร้างเสร็จ]]+543)</f>
        <v>5</v>
      </c>
    </row>
  </sheetData>
  <hyperlinks>
    <hyperlink ref="Q48" r:id="rId1" display="\\Logbase205\งานกองการฐานทัพ กบ.ทร\05 แผนกควบคุมอาคาร\03 งานรื้อถอน-ขึ้นทะเบียนอาคาร\ข้อมูลทะเบียนอาคาร (อธบ.อร.) 8 มี.ค.64.pdf"/>
    <hyperlink ref="J76" r:id="rId2"/>
    <hyperlink ref="Y147" r:id="rId3"/>
    <hyperlink ref="Y151" r:id="rId4"/>
    <hyperlink ref="Y165" r:id="rId5"/>
    <hyperlink ref="Y166" r:id="rId6"/>
    <hyperlink ref="Y122" r:id="rId7"/>
    <hyperlink ref="Y123:Y146" r:id="rId8" display="อ้างอิง"/>
    <hyperlink ref="Y148" r:id="rId9"/>
    <hyperlink ref="Y149:Y150" r:id="rId10" display="อ้างอิง"/>
    <hyperlink ref="Y152" r:id="rId11"/>
    <hyperlink ref="Y153:Y158" r:id="rId12" display="อ้างอิง"/>
    <hyperlink ref="Y159" r:id="rId13"/>
    <hyperlink ref="Y160:Y164" r:id="rId14" display="อ้างอิง"/>
    <hyperlink ref="Y76" r:id="rId15"/>
    <hyperlink ref="Y77:Y121" r:id="rId16" display="อ้างอิง"/>
    <hyperlink ref="Y48" r:id="rId17"/>
    <hyperlink ref="Y49:Y74" r:id="rId18" display="อ้างอิง"/>
    <hyperlink ref="Y24" r:id="rId19"/>
    <hyperlink ref="Y25:Y47" r:id="rId20" display="อ้างอิง"/>
    <hyperlink ref="Y13:Y23" r:id="rId21" display="อ้างอิง"/>
    <hyperlink ref="Y75" r:id="rId22"/>
  </hyperlinks>
  <pageMargins left="0.7" right="0.7" top="0.75" bottom="0.75" header="0.3" footer="0.3"/>
  <pageSetup paperSize="9" orientation="portrait" r:id="rId23"/>
  <tableParts count="1">
    <tablePart r:id="rId2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4" workbookViewId="0">
      <selection activeCell="E20" sqref="E20"/>
    </sheetView>
  </sheetViews>
  <sheetFormatPr defaultRowHeight="21" x14ac:dyDescent="0.35"/>
  <sheetData>
    <row r="1" spans="1:3" x14ac:dyDescent="0.35">
      <c r="A1" t="s">
        <v>5</v>
      </c>
      <c r="B1" t="s">
        <v>4</v>
      </c>
      <c r="C1" t="s">
        <v>6</v>
      </c>
    </row>
    <row r="2" spans="1:3" x14ac:dyDescent="0.35">
      <c r="A2" t="s">
        <v>15</v>
      </c>
      <c r="B2" t="s">
        <v>77</v>
      </c>
      <c r="C2">
        <v>1</v>
      </c>
    </row>
    <row r="3" spans="1:3" x14ac:dyDescent="0.35">
      <c r="A3" t="s">
        <v>14</v>
      </c>
      <c r="B3" t="s">
        <v>7</v>
      </c>
      <c r="C3">
        <v>2</v>
      </c>
    </row>
    <row r="4" spans="1:3" x14ac:dyDescent="0.35">
      <c r="A4" t="s">
        <v>13</v>
      </c>
      <c r="B4" t="s">
        <v>8</v>
      </c>
      <c r="C4">
        <v>3</v>
      </c>
    </row>
    <row r="5" spans="1:3" x14ac:dyDescent="0.35">
      <c r="A5" t="s">
        <v>12</v>
      </c>
      <c r="B5" t="s">
        <v>9</v>
      </c>
      <c r="C5">
        <v>4</v>
      </c>
    </row>
    <row r="6" spans="1:3" x14ac:dyDescent="0.35">
      <c r="A6" t="s">
        <v>11</v>
      </c>
      <c r="B6" t="s">
        <v>10</v>
      </c>
      <c r="C6">
        <v>5</v>
      </c>
    </row>
    <row r="7" spans="1:3" x14ac:dyDescent="0.35">
      <c r="A7" t="s">
        <v>17</v>
      </c>
      <c r="B7" t="s">
        <v>16</v>
      </c>
      <c r="C7">
        <v>6</v>
      </c>
    </row>
    <row r="8" spans="1:3" x14ac:dyDescent="0.35">
      <c r="A8" t="s">
        <v>19</v>
      </c>
      <c r="B8" t="s">
        <v>18</v>
      </c>
      <c r="C8">
        <v>7</v>
      </c>
    </row>
    <row r="9" spans="1:3" x14ac:dyDescent="0.35">
      <c r="A9" t="s">
        <v>21</v>
      </c>
      <c r="B9" t="s">
        <v>20</v>
      </c>
      <c r="C9">
        <v>8</v>
      </c>
    </row>
    <row r="10" spans="1:3" x14ac:dyDescent="0.35">
      <c r="A10" t="s">
        <v>23</v>
      </c>
      <c r="B10" t="s">
        <v>22</v>
      </c>
      <c r="C10">
        <v>9</v>
      </c>
    </row>
    <row r="11" spans="1:3" x14ac:dyDescent="0.35">
      <c r="A11" t="s">
        <v>25</v>
      </c>
      <c r="B11" t="s">
        <v>24</v>
      </c>
      <c r="C11">
        <v>10</v>
      </c>
    </row>
    <row r="12" spans="1:3" x14ac:dyDescent="0.35">
      <c r="A12" t="s">
        <v>27</v>
      </c>
      <c r="B12" t="s">
        <v>26</v>
      </c>
      <c r="C12">
        <v>11</v>
      </c>
    </row>
    <row r="13" spans="1:3" x14ac:dyDescent="0.35">
      <c r="A13" t="s">
        <v>29</v>
      </c>
      <c r="B13" t="s">
        <v>28</v>
      </c>
      <c r="C13">
        <v>12</v>
      </c>
    </row>
    <row r="14" spans="1:3" x14ac:dyDescent="0.35">
      <c r="A14" t="s">
        <v>31</v>
      </c>
      <c r="B14" t="s">
        <v>30</v>
      </c>
      <c r="C14">
        <v>13</v>
      </c>
    </row>
    <row r="15" spans="1:3" x14ac:dyDescent="0.35">
      <c r="A15" t="s">
        <v>33</v>
      </c>
      <c r="B15" t="s">
        <v>32</v>
      </c>
      <c r="C15">
        <v>14</v>
      </c>
    </row>
    <row r="16" spans="1:3" x14ac:dyDescent="0.35">
      <c r="A16" t="s">
        <v>35</v>
      </c>
      <c r="B16" t="s">
        <v>34</v>
      </c>
      <c r="C16">
        <v>15</v>
      </c>
    </row>
    <row r="17" spans="1:3" x14ac:dyDescent="0.35">
      <c r="A17" t="s">
        <v>97</v>
      </c>
      <c r="B17" t="s">
        <v>96</v>
      </c>
    </row>
    <row r="18" spans="1:3" x14ac:dyDescent="0.35">
      <c r="A18" t="s">
        <v>37</v>
      </c>
      <c r="B18" t="s">
        <v>36</v>
      </c>
      <c r="C18">
        <v>16</v>
      </c>
    </row>
    <row r="19" spans="1:3" x14ac:dyDescent="0.35">
      <c r="A19" t="s">
        <v>39</v>
      </c>
      <c r="B19" t="s">
        <v>38</v>
      </c>
      <c r="C19">
        <v>17</v>
      </c>
    </row>
    <row r="20" spans="1:3" x14ac:dyDescent="0.35">
      <c r="A20" t="s">
        <v>41</v>
      </c>
      <c r="B20" t="s">
        <v>40</v>
      </c>
      <c r="C20">
        <v>18</v>
      </c>
    </row>
    <row r="21" spans="1:3" x14ac:dyDescent="0.35">
      <c r="A21" t="s">
        <v>43</v>
      </c>
      <c r="B21" t="s">
        <v>42</v>
      </c>
      <c r="C21">
        <v>19</v>
      </c>
    </row>
    <row r="22" spans="1:3" x14ac:dyDescent="0.35">
      <c r="A22" t="s">
        <v>45</v>
      </c>
      <c r="B22" t="s">
        <v>44</v>
      </c>
      <c r="C22">
        <v>20</v>
      </c>
    </row>
    <row r="23" spans="1:3" x14ac:dyDescent="0.35">
      <c r="A23" t="s">
        <v>47</v>
      </c>
      <c r="B23" t="s">
        <v>46</v>
      </c>
      <c r="C23">
        <v>21</v>
      </c>
    </row>
    <row r="24" spans="1:3" x14ac:dyDescent="0.35">
      <c r="A24" t="s">
        <v>49</v>
      </c>
      <c r="B24" t="s">
        <v>48</v>
      </c>
      <c r="C24">
        <v>22</v>
      </c>
    </row>
    <row r="25" spans="1:3" x14ac:dyDescent="0.35">
      <c r="A25" t="s">
        <v>51</v>
      </c>
      <c r="B25" t="s">
        <v>50</v>
      </c>
      <c r="C25">
        <v>23</v>
      </c>
    </row>
    <row r="26" spans="1:3" x14ac:dyDescent="0.35">
      <c r="A26" t="s">
        <v>53</v>
      </c>
      <c r="B26" t="s">
        <v>52</v>
      </c>
      <c r="C26">
        <v>24</v>
      </c>
    </row>
    <row r="27" spans="1:3" x14ac:dyDescent="0.35">
      <c r="A27" t="s">
        <v>55</v>
      </c>
      <c r="B27" t="s">
        <v>54</v>
      </c>
      <c r="C27">
        <v>25</v>
      </c>
    </row>
    <row r="28" spans="1:3" x14ac:dyDescent="0.35">
      <c r="A28" t="s">
        <v>57</v>
      </c>
      <c r="B28" t="s">
        <v>56</v>
      </c>
      <c r="C28">
        <v>26</v>
      </c>
    </row>
    <row r="29" spans="1:3" x14ac:dyDescent="0.35">
      <c r="A29" t="s">
        <v>59</v>
      </c>
      <c r="B29" t="s">
        <v>58</v>
      </c>
      <c r="C29">
        <v>27</v>
      </c>
    </row>
    <row r="30" spans="1:3" x14ac:dyDescent="0.35">
      <c r="A30" t="s">
        <v>61</v>
      </c>
      <c r="B30" t="s">
        <v>60</v>
      </c>
      <c r="C30">
        <v>28</v>
      </c>
    </row>
    <row r="31" spans="1:3" x14ac:dyDescent="0.35">
      <c r="A31" t="s">
        <v>63</v>
      </c>
      <c r="B31" t="s">
        <v>62</v>
      </c>
      <c r="C31">
        <v>29</v>
      </c>
    </row>
    <row r="32" spans="1:3" x14ac:dyDescent="0.35">
      <c r="A32" t="s">
        <v>65</v>
      </c>
      <c r="B32" t="s">
        <v>64</v>
      </c>
      <c r="C32">
        <v>30</v>
      </c>
    </row>
    <row r="33" spans="1:3" x14ac:dyDescent="0.35">
      <c r="A33" t="s">
        <v>67</v>
      </c>
      <c r="B33" t="s">
        <v>66</v>
      </c>
      <c r="C33">
        <v>31</v>
      </c>
    </row>
    <row r="34" spans="1:3" x14ac:dyDescent="0.35">
      <c r="A34" t="s">
        <v>69</v>
      </c>
      <c r="B34" t="s">
        <v>68</v>
      </c>
      <c r="C34">
        <v>32</v>
      </c>
    </row>
    <row r="35" spans="1:3" x14ac:dyDescent="0.35">
      <c r="A35" t="s">
        <v>71</v>
      </c>
      <c r="B35" t="s">
        <v>70</v>
      </c>
      <c r="C35">
        <v>33</v>
      </c>
    </row>
    <row r="36" spans="1:3" x14ac:dyDescent="0.35">
      <c r="A36" t="s">
        <v>65</v>
      </c>
      <c r="B36" t="s">
        <v>72</v>
      </c>
      <c r="C36">
        <v>34</v>
      </c>
    </row>
    <row r="37" spans="1:3" x14ac:dyDescent="0.35">
      <c r="A37" t="s">
        <v>74</v>
      </c>
      <c r="B37" t="s">
        <v>73</v>
      </c>
      <c r="C37">
        <v>35</v>
      </c>
    </row>
    <row r="38" spans="1:3" x14ac:dyDescent="0.35">
      <c r="A38" t="s">
        <v>76</v>
      </c>
      <c r="B38" t="s">
        <v>75</v>
      </c>
      <c r="C38">
        <v>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opLeftCell="A88" workbookViewId="0">
      <selection activeCell="C101" sqref="C101"/>
    </sheetView>
  </sheetViews>
  <sheetFormatPr defaultRowHeight="21" x14ac:dyDescent="0.35"/>
  <cols>
    <col min="1" max="1" width="9" style="15"/>
    <col min="2" max="2" width="9" style="12"/>
    <col min="3" max="3" width="30.5" style="12" customWidth="1"/>
    <col min="4" max="4" width="54.375" bestFit="1" customWidth="1"/>
    <col min="6" max="16384" width="9" style="12"/>
  </cols>
  <sheetData>
    <row r="1" spans="1:5" x14ac:dyDescent="0.35">
      <c r="A1" s="15" t="s">
        <v>309</v>
      </c>
      <c r="B1" s="12" t="s">
        <v>505</v>
      </c>
      <c r="C1" s="12" t="s">
        <v>308</v>
      </c>
      <c r="D1" s="12" t="s">
        <v>169</v>
      </c>
      <c r="E1" s="12" t="s">
        <v>760</v>
      </c>
    </row>
    <row r="2" spans="1:5" x14ac:dyDescent="0.35">
      <c r="A2" s="16">
        <v>1000</v>
      </c>
      <c r="B2" s="14" t="str">
        <f>TEXT(Table22[[#This Row],[รหัสหน่วย]],0)</f>
        <v>1000</v>
      </c>
      <c r="C2" s="14" t="s">
        <v>170</v>
      </c>
      <c r="D2" s="14" t="s">
        <v>310</v>
      </c>
      <c r="E2" s="14"/>
    </row>
    <row r="3" spans="1:5" x14ac:dyDescent="0.35">
      <c r="A3" s="16">
        <v>1471</v>
      </c>
      <c r="B3" s="14" t="str">
        <f>TEXT(Table22[[#This Row],[รหัสหน่วย]],0)</f>
        <v>1471</v>
      </c>
      <c r="C3" s="14" t="s">
        <v>171</v>
      </c>
      <c r="D3" s="14" t="s">
        <v>171</v>
      </c>
      <c r="E3" s="14"/>
    </row>
    <row r="4" spans="1:5" x14ac:dyDescent="0.35">
      <c r="A4" s="16">
        <v>1472</v>
      </c>
      <c r="B4" s="14" t="str">
        <f>TEXT(Table22[[#This Row],[รหัสหน่วย]],0)</f>
        <v>1472</v>
      </c>
      <c r="C4" s="14" t="s">
        <v>172</v>
      </c>
      <c r="D4" s="14" t="s">
        <v>172</v>
      </c>
      <c r="E4" s="14"/>
    </row>
    <row r="5" spans="1:5" x14ac:dyDescent="0.35">
      <c r="A5" s="16">
        <v>1473</v>
      </c>
      <c r="B5" s="14" t="str">
        <f>TEXT(Table22[[#This Row],[รหัสหน่วย]],0)</f>
        <v>1473</v>
      </c>
      <c r="C5" s="14" t="s">
        <v>173</v>
      </c>
      <c r="D5" s="14" t="s">
        <v>173</v>
      </c>
      <c r="E5" s="14"/>
    </row>
    <row r="6" spans="1:5" x14ac:dyDescent="0.35">
      <c r="A6" s="16">
        <v>1475</v>
      </c>
      <c r="B6" s="14" t="str">
        <f>TEXT(Table22[[#This Row],[รหัสหน่วย]],0)</f>
        <v>1475</v>
      </c>
      <c r="C6" s="14" t="s">
        <v>174</v>
      </c>
      <c r="D6" s="14" t="s">
        <v>174</v>
      </c>
      <c r="E6" s="14"/>
    </row>
    <row r="7" spans="1:5" x14ac:dyDescent="0.35">
      <c r="A7" s="16">
        <v>1478</v>
      </c>
      <c r="B7" s="14" t="str">
        <f>TEXT(Table22[[#This Row],[รหัสหน่วย]],0)</f>
        <v>1478</v>
      </c>
      <c r="C7" s="14" t="s">
        <v>175</v>
      </c>
      <c r="D7" s="14" t="s">
        <v>175</v>
      </c>
      <c r="E7" s="14"/>
    </row>
    <row r="8" spans="1:5" x14ac:dyDescent="0.35">
      <c r="A8" s="16">
        <v>1481</v>
      </c>
      <c r="B8" s="14" t="str">
        <f>TEXT(Table22[[#This Row],[รหัสหน่วย]],0)</f>
        <v>1481</v>
      </c>
      <c r="C8" s="14" t="s">
        <v>176</v>
      </c>
      <c r="D8" s="14" t="s">
        <v>176</v>
      </c>
      <c r="E8" s="14"/>
    </row>
    <row r="9" spans="1:5" x14ac:dyDescent="0.35">
      <c r="A9" s="16">
        <v>1482</v>
      </c>
      <c r="B9" s="14" t="str">
        <f>TEXT(Table22[[#This Row],[รหัสหน่วย]],0)</f>
        <v>1482</v>
      </c>
      <c r="C9" s="14" t="s">
        <v>177</v>
      </c>
      <c r="D9" s="14" t="s">
        <v>177</v>
      </c>
      <c r="E9" s="14"/>
    </row>
    <row r="10" spans="1:5" x14ac:dyDescent="0.35">
      <c r="A10" s="16">
        <v>1483</v>
      </c>
      <c r="B10" s="14" t="str">
        <f>TEXT(Table22[[#This Row],[รหัสหน่วย]],0)</f>
        <v>1483</v>
      </c>
      <c r="C10" s="14" t="s">
        <v>178</v>
      </c>
      <c r="D10" s="14" t="s">
        <v>178</v>
      </c>
      <c r="E10" s="14"/>
    </row>
    <row r="11" spans="1:5" x14ac:dyDescent="0.35">
      <c r="A11" s="16">
        <v>1485</v>
      </c>
      <c r="B11" s="14" t="str">
        <f>TEXT(Table22[[#This Row],[รหัสหน่วย]],0)</f>
        <v>1485</v>
      </c>
      <c r="C11" s="14" t="s">
        <v>179</v>
      </c>
      <c r="D11" s="14" t="s">
        <v>179</v>
      </c>
      <c r="E11" s="14"/>
    </row>
    <row r="12" spans="1:5" x14ac:dyDescent="0.35">
      <c r="A12" s="16">
        <v>1486</v>
      </c>
      <c r="B12" s="14" t="str">
        <f>TEXT(Table22[[#This Row],[รหัสหน่วย]],0)</f>
        <v>1486</v>
      </c>
      <c r="C12" s="14" t="s">
        <v>180</v>
      </c>
      <c r="D12" s="14" t="s">
        <v>180</v>
      </c>
      <c r="E12" s="14"/>
    </row>
    <row r="13" spans="1:5" x14ac:dyDescent="0.35">
      <c r="A13" s="16">
        <v>1500</v>
      </c>
      <c r="B13" s="14" t="str">
        <f>TEXT(Table22[[#This Row],[รหัสหน่วย]],0)</f>
        <v>1500</v>
      </c>
      <c r="C13" s="14" t="s">
        <v>1066</v>
      </c>
      <c r="D13" s="14" t="s">
        <v>311</v>
      </c>
      <c r="E13" s="14"/>
    </row>
    <row r="14" spans="1:5" x14ac:dyDescent="0.35">
      <c r="A14" s="16">
        <v>1700</v>
      </c>
      <c r="B14" s="14" t="str">
        <f>TEXT(Table22[[#This Row],[รหัสหน่วย]],0)</f>
        <v>1700</v>
      </c>
      <c r="C14" s="14" t="s">
        <v>181</v>
      </c>
      <c r="D14" s="14" t="s">
        <v>312</v>
      </c>
      <c r="E14" s="14"/>
    </row>
    <row r="15" spans="1:5" x14ac:dyDescent="0.35">
      <c r="A15" s="16">
        <v>1750</v>
      </c>
      <c r="B15" s="14" t="str">
        <f>TEXT(Table22[[#This Row],[รหัสหน่วย]],0)</f>
        <v>1750</v>
      </c>
      <c r="C15" s="14" t="s">
        <v>182</v>
      </c>
      <c r="D15" s="14" t="s">
        <v>313</v>
      </c>
      <c r="E15" s="14"/>
    </row>
    <row r="16" spans="1:5" x14ac:dyDescent="0.35">
      <c r="A16" s="16">
        <v>2100</v>
      </c>
      <c r="B16" s="14" t="str">
        <f>TEXT(Table22[[#This Row],[รหัสหน่วย]],0)</f>
        <v>2100</v>
      </c>
      <c r="C16" s="14" t="s">
        <v>183</v>
      </c>
      <c r="D16" s="14" t="s">
        <v>314</v>
      </c>
      <c r="E16" s="14"/>
    </row>
    <row r="17" spans="1:5" x14ac:dyDescent="0.35">
      <c r="A17" s="16">
        <v>2104</v>
      </c>
      <c r="B17" s="14" t="str">
        <f>TEXT(Table22[[#This Row],[รหัสหน่วย]],0)</f>
        <v>2104</v>
      </c>
      <c r="C17" s="14" t="s">
        <v>315</v>
      </c>
      <c r="D17" s="14" t="s">
        <v>314</v>
      </c>
      <c r="E17" s="14"/>
    </row>
    <row r="18" spans="1:5" x14ac:dyDescent="0.35">
      <c r="A18" s="16">
        <v>2109</v>
      </c>
      <c r="B18" s="14" t="str">
        <f>TEXT(Table22[[#This Row],[รหัสหน่วย]],0)</f>
        <v>2109</v>
      </c>
      <c r="C18" s="14" t="s">
        <v>316</v>
      </c>
      <c r="D18" s="14" t="s">
        <v>317</v>
      </c>
      <c r="E18" s="14"/>
    </row>
    <row r="19" spans="1:5" x14ac:dyDescent="0.35">
      <c r="A19" s="16">
        <v>2112</v>
      </c>
      <c r="B19" s="14" t="str">
        <f>TEXT(Table22[[#This Row],[รหัสหน่วย]],0)</f>
        <v>2112</v>
      </c>
      <c r="C19" s="14" t="s">
        <v>184</v>
      </c>
      <c r="D19" s="14" t="s">
        <v>318</v>
      </c>
      <c r="E19" s="14"/>
    </row>
    <row r="20" spans="1:5" x14ac:dyDescent="0.35">
      <c r="A20" s="16">
        <v>2114</v>
      </c>
      <c r="B20" s="14" t="str">
        <f>TEXT(Table22[[#This Row],[รหัสหน่วย]],0)</f>
        <v>2114</v>
      </c>
      <c r="C20" s="14" t="s">
        <v>315</v>
      </c>
      <c r="D20" s="14" t="s">
        <v>319</v>
      </c>
      <c r="E20" s="14"/>
    </row>
    <row r="21" spans="1:5" x14ac:dyDescent="0.35">
      <c r="A21" s="16">
        <v>2116</v>
      </c>
      <c r="B21" s="14" t="str">
        <f>TEXT(Table22[[#This Row],[รหัสหน่วย]],0)</f>
        <v>2116</v>
      </c>
      <c r="C21" s="14" t="s">
        <v>185</v>
      </c>
      <c r="D21" s="14" t="s">
        <v>320</v>
      </c>
      <c r="E21" s="14"/>
    </row>
    <row r="22" spans="1:5" x14ac:dyDescent="0.35">
      <c r="A22" s="16" t="s">
        <v>237</v>
      </c>
      <c r="B22" s="14" t="str">
        <f>TEXT(Table22[[#This Row],[รหัสหน่วย]],0)</f>
        <v>2117</v>
      </c>
      <c r="C22" s="14" t="s">
        <v>321</v>
      </c>
      <c r="D22" s="14" t="s">
        <v>320</v>
      </c>
      <c r="E22" s="14"/>
    </row>
    <row r="23" spans="1:5" x14ac:dyDescent="0.35">
      <c r="A23" s="16">
        <v>2118</v>
      </c>
      <c r="B23" s="14" t="str">
        <f>TEXT(Table22[[#This Row],[รหัสหน่วย]],0)</f>
        <v>2118</v>
      </c>
      <c r="C23" s="14" t="s">
        <v>322</v>
      </c>
      <c r="D23" s="14" t="s">
        <v>323</v>
      </c>
      <c r="E23" s="14"/>
    </row>
    <row r="24" spans="1:5" x14ac:dyDescent="0.35">
      <c r="A24" s="16">
        <v>2119</v>
      </c>
      <c r="B24" s="14" t="str">
        <f>TEXT(Table22[[#This Row],[รหัสหน่วย]],0)</f>
        <v>2119</v>
      </c>
      <c r="C24" s="14" t="s">
        <v>324</v>
      </c>
      <c r="D24" s="14" t="s">
        <v>325</v>
      </c>
      <c r="E24" s="14"/>
    </row>
    <row r="25" spans="1:5" x14ac:dyDescent="0.35">
      <c r="A25" s="16">
        <v>2120</v>
      </c>
      <c r="B25" s="14" t="str">
        <f>TEXT(Table22[[#This Row],[รหัสหน่วย]],0)</f>
        <v>2120</v>
      </c>
      <c r="C25" s="14" t="s">
        <v>186</v>
      </c>
      <c r="D25" s="14" t="s">
        <v>314</v>
      </c>
      <c r="E25" s="14"/>
    </row>
    <row r="26" spans="1:5" x14ac:dyDescent="0.35">
      <c r="A26" s="16">
        <v>2130</v>
      </c>
      <c r="B26" s="14" t="str">
        <f>TEXT(Table22[[#This Row],[รหัสหน่วย]],0)</f>
        <v>2130</v>
      </c>
      <c r="C26" s="14" t="s">
        <v>326</v>
      </c>
      <c r="D26" s="14" t="s">
        <v>314</v>
      </c>
      <c r="E26" s="14"/>
    </row>
    <row r="27" spans="1:5" x14ac:dyDescent="0.35">
      <c r="A27" s="16">
        <v>2135</v>
      </c>
      <c r="B27" s="14" t="str">
        <f>TEXT(Table22[[#This Row],[รหัสหน่วย]],0)</f>
        <v>2135</v>
      </c>
      <c r="C27" s="14" t="s">
        <v>327</v>
      </c>
      <c r="D27" s="14" t="s">
        <v>328</v>
      </c>
      <c r="E27" s="14"/>
    </row>
    <row r="28" spans="1:5" x14ac:dyDescent="0.35">
      <c r="A28" s="16">
        <v>2140</v>
      </c>
      <c r="B28" s="14" t="str">
        <f>TEXT(Table22[[#This Row],[รหัสหน่วย]],0)</f>
        <v>2140</v>
      </c>
      <c r="C28" s="14" t="s">
        <v>187</v>
      </c>
      <c r="D28" s="14" t="s">
        <v>312</v>
      </c>
      <c r="E28" s="14"/>
    </row>
    <row r="29" spans="1:5" x14ac:dyDescent="0.35">
      <c r="A29" s="16">
        <v>2150</v>
      </c>
      <c r="B29" s="14" t="str">
        <f>TEXT(Table22[[#This Row],[รหัสหน่วย]],0)</f>
        <v>2150</v>
      </c>
      <c r="C29" s="14" t="s">
        <v>188</v>
      </c>
      <c r="D29" s="14" t="s">
        <v>329</v>
      </c>
      <c r="E29" s="14"/>
    </row>
    <row r="30" spans="1:5" x14ac:dyDescent="0.35">
      <c r="A30" s="16">
        <v>2155</v>
      </c>
      <c r="B30" s="14" t="str">
        <f>TEXT(Table22[[#This Row],[รหัสหน่วย]],0)</f>
        <v>2155</v>
      </c>
      <c r="C30" s="14" t="s">
        <v>189</v>
      </c>
      <c r="D30" s="14" t="s">
        <v>330</v>
      </c>
      <c r="E30" s="14"/>
    </row>
    <row r="31" spans="1:5" x14ac:dyDescent="0.35">
      <c r="A31" s="16">
        <v>2160</v>
      </c>
      <c r="B31" s="14" t="str">
        <f>TEXT(Table22[[#This Row],[รหัสหน่วย]],0)</f>
        <v>2160</v>
      </c>
      <c r="C31" s="14" t="s">
        <v>649</v>
      </c>
      <c r="D31" s="14" t="s">
        <v>329</v>
      </c>
      <c r="E31" s="14" t="s">
        <v>289</v>
      </c>
    </row>
    <row r="32" spans="1:5" x14ac:dyDescent="0.35">
      <c r="A32" s="16">
        <v>2161</v>
      </c>
      <c r="B32" s="14" t="str">
        <f>TEXT(Table22[[#This Row],[รหัสหน่วย]],0)</f>
        <v>2161</v>
      </c>
      <c r="C32" s="14" t="s">
        <v>190</v>
      </c>
      <c r="D32" s="14" t="s">
        <v>330</v>
      </c>
      <c r="E32" s="14"/>
    </row>
    <row r="33" spans="1:5" x14ac:dyDescent="0.35">
      <c r="A33" s="16">
        <v>2162</v>
      </c>
      <c r="B33" s="14" t="str">
        <f>TEXT(Table22[[#This Row],[รหัสหน่วย]],0)</f>
        <v>2162</v>
      </c>
      <c r="C33" s="14" t="s">
        <v>191</v>
      </c>
      <c r="D33" s="14" t="s">
        <v>330</v>
      </c>
      <c r="E33" s="14"/>
    </row>
    <row r="34" spans="1:5" x14ac:dyDescent="0.35">
      <c r="A34" s="16">
        <v>2170</v>
      </c>
      <c r="B34" s="14" t="str">
        <f>TEXT(Table22[[#This Row],[รหัสหน่วย]],0)</f>
        <v>2170</v>
      </c>
      <c r="C34" s="14" t="s">
        <v>192</v>
      </c>
      <c r="D34" s="14" t="s">
        <v>331</v>
      </c>
      <c r="E34" s="14"/>
    </row>
    <row r="35" spans="1:5" x14ac:dyDescent="0.35">
      <c r="A35" s="16">
        <v>2180</v>
      </c>
      <c r="B35" s="14" t="str">
        <f>TEXT(Table22[[#This Row],[รหัสหน่วย]],0)</f>
        <v>2180</v>
      </c>
      <c r="C35" s="14" t="s">
        <v>193</v>
      </c>
      <c r="D35" s="14" t="s">
        <v>332</v>
      </c>
      <c r="E35" s="14"/>
    </row>
    <row r="36" spans="1:5" x14ac:dyDescent="0.35">
      <c r="A36" s="16">
        <v>2200</v>
      </c>
      <c r="B36" s="14" t="str">
        <f>TEXT(Table22[[#This Row],[รหัสหน่วย]],0)</f>
        <v>2200</v>
      </c>
      <c r="C36" s="14" t="s">
        <v>194</v>
      </c>
      <c r="D36" s="14" t="s">
        <v>333</v>
      </c>
      <c r="E36" s="14"/>
    </row>
    <row r="37" spans="1:5" x14ac:dyDescent="0.35">
      <c r="A37" s="16">
        <v>2201</v>
      </c>
      <c r="B37" s="14" t="str">
        <f>TEXT(Table22[[#This Row],[รหัสหน่วย]],0)</f>
        <v>2201</v>
      </c>
      <c r="C37" s="14" t="s">
        <v>195</v>
      </c>
      <c r="D37" s="14" t="s">
        <v>333</v>
      </c>
      <c r="E37" s="14"/>
    </row>
    <row r="38" spans="1:5" x14ac:dyDescent="0.35">
      <c r="A38" s="16">
        <v>2202</v>
      </c>
      <c r="B38" s="14" t="str">
        <f>TEXT(Table22[[#This Row],[รหัสหน่วย]],0)</f>
        <v>2202</v>
      </c>
      <c r="C38" s="14" t="s">
        <v>196</v>
      </c>
      <c r="D38" s="14" t="s">
        <v>333</v>
      </c>
      <c r="E38" s="14"/>
    </row>
    <row r="39" spans="1:5" x14ac:dyDescent="0.35">
      <c r="A39" s="16">
        <v>2203</v>
      </c>
      <c r="B39" s="14" t="str">
        <f>TEXT(Table22[[#This Row],[รหัสหน่วย]],0)</f>
        <v>2203</v>
      </c>
      <c r="C39" s="14" t="s">
        <v>197</v>
      </c>
      <c r="D39" s="14" t="s">
        <v>333</v>
      </c>
      <c r="E39" s="14"/>
    </row>
    <row r="40" spans="1:5" x14ac:dyDescent="0.35">
      <c r="A40" s="16">
        <v>2210</v>
      </c>
      <c r="B40" s="14" t="str">
        <f>TEXT(Table22[[#This Row],[รหัสหน่วย]],0)</f>
        <v>2210</v>
      </c>
      <c r="C40" s="14" t="s">
        <v>198</v>
      </c>
      <c r="D40" s="14" t="s">
        <v>320</v>
      </c>
      <c r="E40" s="14"/>
    </row>
    <row r="41" spans="1:5" x14ac:dyDescent="0.35">
      <c r="A41" s="16">
        <v>2211</v>
      </c>
      <c r="B41" s="14" t="str">
        <f>TEXT(Table22[[#This Row],[รหัสหน่วย]],0)</f>
        <v>2211</v>
      </c>
      <c r="C41" s="14" t="s">
        <v>199</v>
      </c>
      <c r="D41" s="14" t="s">
        <v>333</v>
      </c>
      <c r="E41" s="14"/>
    </row>
    <row r="42" spans="1:5" x14ac:dyDescent="0.35">
      <c r="A42" s="16">
        <v>2212</v>
      </c>
      <c r="B42" s="14" t="str">
        <f>TEXT(Table22[[#This Row],[รหัสหน่วย]],0)</f>
        <v>2212</v>
      </c>
      <c r="C42" s="14" t="s">
        <v>200</v>
      </c>
      <c r="D42" s="14" t="s">
        <v>334</v>
      </c>
      <c r="E42" s="14"/>
    </row>
    <row r="43" spans="1:5" x14ac:dyDescent="0.35">
      <c r="A43" s="16">
        <v>2213</v>
      </c>
      <c r="B43" s="14" t="str">
        <f>TEXT(Table22[[#This Row],[รหัสหน่วย]],0)</f>
        <v>2213</v>
      </c>
      <c r="C43" s="14" t="s">
        <v>201</v>
      </c>
      <c r="D43" s="14" t="s">
        <v>333</v>
      </c>
      <c r="E43" s="14"/>
    </row>
    <row r="44" spans="1:5" x14ac:dyDescent="0.35">
      <c r="A44" s="16">
        <v>2214</v>
      </c>
      <c r="B44" s="14" t="str">
        <f>TEXT(Table22[[#This Row],[รหัสหน่วย]],0)</f>
        <v>2214</v>
      </c>
      <c r="C44" s="14" t="s">
        <v>202</v>
      </c>
      <c r="D44" s="14" t="s">
        <v>333</v>
      </c>
      <c r="E44" s="14"/>
    </row>
    <row r="45" spans="1:5" x14ac:dyDescent="0.35">
      <c r="A45" s="16">
        <v>2215</v>
      </c>
      <c r="B45" s="14" t="str">
        <f>TEXT(Table22[[#This Row],[รหัสหน่วย]],0)</f>
        <v>2215</v>
      </c>
      <c r="C45" s="14" t="s">
        <v>203</v>
      </c>
      <c r="D45" s="14" t="s">
        <v>335</v>
      </c>
      <c r="E45" s="14"/>
    </row>
    <row r="46" spans="1:5" x14ac:dyDescent="0.35">
      <c r="A46" s="16">
        <v>2220</v>
      </c>
      <c r="B46" s="14" t="str">
        <f>TEXT(Table22[[#This Row],[รหัสหน่วย]],0)</f>
        <v>2220</v>
      </c>
      <c r="C46" s="14" t="s">
        <v>336</v>
      </c>
      <c r="D46" s="14" t="s">
        <v>334</v>
      </c>
      <c r="E46" s="14"/>
    </row>
    <row r="47" spans="1:5" x14ac:dyDescent="0.35">
      <c r="A47" s="16">
        <v>2221</v>
      </c>
      <c r="B47" s="14" t="str">
        <f>TEXT(Table22[[#This Row],[รหัสหน่วย]],0)</f>
        <v>2221</v>
      </c>
      <c r="C47" s="14" t="s">
        <v>337</v>
      </c>
      <c r="D47" s="14" t="s">
        <v>334</v>
      </c>
      <c r="E47" s="14"/>
    </row>
    <row r="48" spans="1:5" x14ac:dyDescent="0.35">
      <c r="A48" s="16">
        <v>2222</v>
      </c>
      <c r="B48" s="14" t="str">
        <f>TEXT(Table22[[#This Row],[รหัสหน่วย]],0)</f>
        <v>2222</v>
      </c>
      <c r="C48" s="14" t="s">
        <v>338</v>
      </c>
      <c r="D48" s="14" t="s">
        <v>339</v>
      </c>
      <c r="E48" s="14"/>
    </row>
    <row r="49" spans="1:5" x14ac:dyDescent="0.35">
      <c r="A49" s="16">
        <v>2223</v>
      </c>
      <c r="B49" s="14" t="str">
        <f>TEXT(Table22[[#This Row],[รหัสหน่วย]],0)</f>
        <v>2223</v>
      </c>
      <c r="C49" s="14" t="s">
        <v>340</v>
      </c>
      <c r="D49" s="14" t="s">
        <v>334</v>
      </c>
      <c r="E49" s="14"/>
    </row>
    <row r="50" spans="1:5" x14ac:dyDescent="0.35">
      <c r="A50" s="16">
        <v>2230</v>
      </c>
      <c r="B50" s="14" t="str">
        <f>TEXT(Table22[[#This Row],[รหัสหน่วย]],0)</f>
        <v>2230</v>
      </c>
      <c r="C50" s="14" t="s">
        <v>341</v>
      </c>
      <c r="D50" s="14" t="s">
        <v>342</v>
      </c>
      <c r="E50" s="14"/>
    </row>
    <row r="51" spans="1:5" x14ac:dyDescent="0.35">
      <c r="A51" s="16">
        <v>2231</v>
      </c>
      <c r="B51" s="14" t="str">
        <f>TEXT(Table22[[#This Row],[รหัสหน่วย]],0)</f>
        <v>2231</v>
      </c>
      <c r="C51" s="14" t="s">
        <v>343</v>
      </c>
      <c r="D51" s="14" t="s">
        <v>344</v>
      </c>
      <c r="E51" s="14"/>
    </row>
    <row r="52" spans="1:5" x14ac:dyDescent="0.35">
      <c r="A52" s="16">
        <v>2233</v>
      </c>
      <c r="B52" s="14" t="str">
        <f>TEXT(Table22[[#This Row],[รหัสหน่วย]],0)</f>
        <v>2233</v>
      </c>
      <c r="C52" s="14" t="s">
        <v>345</v>
      </c>
      <c r="D52" s="14" t="s">
        <v>346</v>
      </c>
      <c r="E52" s="14"/>
    </row>
    <row r="53" spans="1:5" x14ac:dyDescent="0.35">
      <c r="A53" s="16">
        <v>2240</v>
      </c>
      <c r="B53" s="14" t="str">
        <f>TEXT(Table22[[#This Row],[รหัสหน่วย]],0)</f>
        <v>2240</v>
      </c>
      <c r="C53" s="14" t="s">
        <v>204</v>
      </c>
      <c r="D53" s="14" t="s">
        <v>335</v>
      </c>
      <c r="E53" s="14"/>
    </row>
    <row r="54" spans="1:5" x14ac:dyDescent="0.35">
      <c r="A54" s="16">
        <v>2241</v>
      </c>
      <c r="B54" s="14" t="str">
        <f>TEXT(Table22[[#This Row],[รหัสหน่วย]],0)</f>
        <v>2241</v>
      </c>
      <c r="C54" s="14" t="s">
        <v>347</v>
      </c>
      <c r="D54" s="14" t="s">
        <v>333</v>
      </c>
      <c r="E54" s="14"/>
    </row>
    <row r="55" spans="1:5" x14ac:dyDescent="0.35">
      <c r="A55" s="16">
        <v>2242</v>
      </c>
      <c r="B55" s="14" t="str">
        <f>TEXT(Table22[[#This Row],[รหัสหน่วย]],0)</f>
        <v>2242</v>
      </c>
      <c r="C55" s="14" t="s">
        <v>348</v>
      </c>
      <c r="D55" s="14" t="s">
        <v>342</v>
      </c>
      <c r="E55" s="14"/>
    </row>
    <row r="56" spans="1:5" x14ac:dyDescent="0.35">
      <c r="A56" s="16">
        <v>2243</v>
      </c>
      <c r="B56" s="14" t="str">
        <f>TEXT(Table22[[#This Row],[รหัสหน่วย]],0)</f>
        <v>2243</v>
      </c>
      <c r="C56" s="14" t="s">
        <v>349</v>
      </c>
      <c r="D56" s="14" t="s">
        <v>335</v>
      </c>
      <c r="E56" s="14"/>
    </row>
    <row r="57" spans="1:5" x14ac:dyDescent="0.35">
      <c r="A57" s="16">
        <v>2244</v>
      </c>
      <c r="B57" s="14" t="str">
        <f>TEXT(Table22[[#This Row],[รหัสหน่วย]],0)</f>
        <v>2244</v>
      </c>
      <c r="C57" s="14" t="s">
        <v>205</v>
      </c>
      <c r="D57" s="14" t="s">
        <v>331</v>
      </c>
      <c r="E57" s="14"/>
    </row>
    <row r="58" spans="1:5" x14ac:dyDescent="0.35">
      <c r="A58" s="16">
        <v>2248</v>
      </c>
      <c r="B58" s="14" t="str">
        <f>TEXT(Table22[[#This Row],[รหัสหน่วย]],0)</f>
        <v>2248</v>
      </c>
      <c r="C58" s="14" t="s">
        <v>350</v>
      </c>
      <c r="D58" s="14" t="s">
        <v>342</v>
      </c>
      <c r="E58" s="14"/>
    </row>
    <row r="59" spans="1:5" x14ac:dyDescent="0.35">
      <c r="A59" s="16">
        <v>2300</v>
      </c>
      <c r="B59" s="14" t="str">
        <f>TEXT(Table22[[#This Row],[รหัสหน่วย]],0)</f>
        <v>2300</v>
      </c>
      <c r="C59" s="14" t="s">
        <v>206</v>
      </c>
      <c r="D59" s="14" t="s">
        <v>351</v>
      </c>
      <c r="E59" s="14"/>
    </row>
    <row r="60" spans="1:5" x14ac:dyDescent="0.35">
      <c r="A60" s="16">
        <v>2330</v>
      </c>
      <c r="B60" s="14" t="str">
        <f>TEXT(Table22[[#This Row],[รหัสหน่วย]],0)</f>
        <v>2330</v>
      </c>
      <c r="C60" s="14" t="s">
        <v>207</v>
      </c>
      <c r="D60" s="14" t="s">
        <v>312</v>
      </c>
      <c r="E60" s="14"/>
    </row>
    <row r="61" spans="1:5" x14ac:dyDescent="0.35">
      <c r="A61" s="16">
        <v>2350</v>
      </c>
      <c r="B61" s="14" t="str">
        <f>TEXT(Table22[[#This Row],[รหัสหน่วย]],0)</f>
        <v>2350</v>
      </c>
      <c r="C61" s="14" t="s">
        <v>208</v>
      </c>
      <c r="D61" s="14" t="s">
        <v>312</v>
      </c>
      <c r="E61" s="14"/>
    </row>
    <row r="62" spans="1:5" x14ac:dyDescent="0.35">
      <c r="A62" s="16">
        <v>2360</v>
      </c>
      <c r="B62" s="14" t="str">
        <f>TEXT(Table22[[#This Row],[รหัสหน่วย]],0)</f>
        <v>2360</v>
      </c>
      <c r="C62" s="14" t="s">
        <v>209</v>
      </c>
      <c r="D62" s="14" t="s">
        <v>352</v>
      </c>
      <c r="E62" s="14"/>
    </row>
    <row r="63" spans="1:5" x14ac:dyDescent="0.35">
      <c r="A63" s="16">
        <v>2400</v>
      </c>
      <c r="B63" s="14" t="str">
        <f>TEXT(Table22[[#This Row],[รหัสหน่วย]],0)</f>
        <v>2400</v>
      </c>
      <c r="C63" s="14" t="s">
        <v>210</v>
      </c>
      <c r="D63" s="14" t="s">
        <v>353</v>
      </c>
      <c r="E63" s="14"/>
    </row>
    <row r="64" spans="1:5" x14ac:dyDescent="0.35">
      <c r="A64" s="16">
        <v>2420</v>
      </c>
      <c r="B64" s="14" t="str">
        <f>TEXT(Table22[[#This Row],[รหัสหน่วย]],0)</f>
        <v>2420</v>
      </c>
      <c r="C64" s="14" t="s">
        <v>211</v>
      </c>
      <c r="D64" s="14" t="s">
        <v>210</v>
      </c>
      <c r="E64" s="14"/>
    </row>
    <row r="65" spans="1:5" x14ac:dyDescent="0.35">
      <c r="A65" s="16">
        <v>2421</v>
      </c>
      <c r="B65" s="14" t="str">
        <f>TEXT(Table22[[#This Row],[รหัสหน่วย]],0)</f>
        <v>2421</v>
      </c>
      <c r="C65" s="14" t="s">
        <v>212</v>
      </c>
      <c r="D65" s="14" t="s">
        <v>314</v>
      </c>
      <c r="E65" s="14"/>
    </row>
    <row r="66" spans="1:5" x14ac:dyDescent="0.35">
      <c r="A66" s="16">
        <v>2422</v>
      </c>
      <c r="B66" s="14" t="str">
        <f>TEXT(Table22[[#This Row],[รหัสหน่วย]],0)</f>
        <v>2422</v>
      </c>
      <c r="C66" s="14" t="s">
        <v>213</v>
      </c>
      <c r="D66" s="14" t="s">
        <v>314</v>
      </c>
      <c r="E66" s="14"/>
    </row>
    <row r="67" spans="1:5" x14ac:dyDescent="0.35">
      <c r="A67" s="16">
        <v>2423</v>
      </c>
      <c r="B67" s="14" t="str">
        <f>TEXT(Table22[[#This Row],[รหัสหน่วย]],0)</f>
        <v>2423</v>
      </c>
      <c r="C67" s="14" t="s">
        <v>214</v>
      </c>
      <c r="D67" s="14" t="s">
        <v>354</v>
      </c>
      <c r="E67" s="14"/>
    </row>
    <row r="68" spans="1:5" x14ac:dyDescent="0.35">
      <c r="A68" s="16">
        <v>2424</v>
      </c>
      <c r="B68" s="14" t="str">
        <f>TEXT(Table22[[#This Row],[รหัสหน่วย]],0)</f>
        <v>2424</v>
      </c>
      <c r="C68" s="14" t="s">
        <v>215</v>
      </c>
      <c r="D68" s="14" t="s">
        <v>354</v>
      </c>
      <c r="E68" s="14"/>
    </row>
    <row r="69" spans="1:5" x14ac:dyDescent="0.35">
      <c r="A69" s="16">
        <v>2425</v>
      </c>
      <c r="B69" s="14" t="str">
        <f>TEXT(Table22[[#This Row],[รหัสหน่วย]],0)</f>
        <v>2425</v>
      </c>
      <c r="C69" s="14" t="s">
        <v>216</v>
      </c>
      <c r="D69" s="14" t="s">
        <v>355</v>
      </c>
      <c r="E69" s="14"/>
    </row>
    <row r="70" spans="1:5" x14ac:dyDescent="0.35">
      <c r="A70" s="16">
        <v>2426</v>
      </c>
      <c r="B70" s="14" t="str">
        <f>TEXT(Table22[[#This Row],[รหัสหน่วย]],0)</f>
        <v>2426</v>
      </c>
      <c r="C70" s="14" t="s">
        <v>217</v>
      </c>
      <c r="D70" s="14" t="s">
        <v>210</v>
      </c>
      <c r="E70" s="14"/>
    </row>
    <row r="71" spans="1:5" x14ac:dyDescent="0.35">
      <c r="A71" s="16">
        <v>2440</v>
      </c>
      <c r="B71" s="14" t="str">
        <f>TEXT(Table22[[#This Row],[รหัสหน่วย]],0)</f>
        <v>2440</v>
      </c>
      <c r="C71" s="14" t="s">
        <v>218</v>
      </c>
      <c r="D71" s="14" t="s">
        <v>210</v>
      </c>
      <c r="E71" s="14"/>
    </row>
    <row r="72" spans="1:5" x14ac:dyDescent="0.35">
      <c r="A72" s="16">
        <v>2450</v>
      </c>
      <c r="B72" s="14" t="str">
        <f>TEXT(Table22[[#This Row],[รหัสหน่วย]],0)</f>
        <v>2450</v>
      </c>
      <c r="C72" s="14" t="s">
        <v>219</v>
      </c>
      <c r="D72" s="14" t="s">
        <v>356</v>
      </c>
      <c r="E72" s="14"/>
    </row>
    <row r="73" spans="1:5" x14ac:dyDescent="0.35">
      <c r="A73" s="16">
        <v>2460</v>
      </c>
      <c r="B73" s="14" t="str">
        <f>TEXT(Table22[[#This Row],[รหัสหน่วย]],0)</f>
        <v>2460</v>
      </c>
      <c r="C73" s="14" t="s">
        <v>220</v>
      </c>
      <c r="D73" s="14" t="s">
        <v>330</v>
      </c>
      <c r="E73" s="14"/>
    </row>
    <row r="74" spans="1:5" x14ac:dyDescent="0.35">
      <c r="A74" s="16">
        <v>2461</v>
      </c>
      <c r="B74" s="14" t="str">
        <f>TEXT(Table22[[#This Row],[รหัสหน่วย]],0)</f>
        <v>2461</v>
      </c>
      <c r="C74" s="14" t="s">
        <v>221</v>
      </c>
      <c r="D74" s="14" t="s">
        <v>335</v>
      </c>
      <c r="E74" s="14"/>
    </row>
    <row r="75" spans="1:5" x14ac:dyDescent="0.35">
      <c r="A75" s="16">
        <v>2463</v>
      </c>
      <c r="B75" s="14" t="str">
        <f>TEXT(Table22[[#This Row],[รหัสหน่วย]],0)</f>
        <v>2463</v>
      </c>
      <c r="C75" s="14" t="s">
        <v>357</v>
      </c>
      <c r="D75" s="14" t="s">
        <v>356</v>
      </c>
      <c r="E75" s="14"/>
    </row>
    <row r="76" spans="1:5" x14ac:dyDescent="0.35">
      <c r="A76" s="16">
        <v>2470</v>
      </c>
      <c r="B76" s="14" t="str">
        <f>TEXT(Table22[[#This Row],[รหัสหน่วย]],0)</f>
        <v>2470</v>
      </c>
      <c r="C76" s="14" t="s">
        <v>222</v>
      </c>
      <c r="D76" s="14" t="s">
        <v>358</v>
      </c>
      <c r="E76" s="14"/>
    </row>
    <row r="77" spans="1:5" x14ac:dyDescent="0.35">
      <c r="A77" s="16">
        <v>2480</v>
      </c>
      <c r="B77" s="14" t="str">
        <f>TEXT(Table22[[#This Row],[รหัสหน่วย]],0)</f>
        <v>2480</v>
      </c>
      <c r="C77" s="14" t="s">
        <v>223</v>
      </c>
      <c r="D77" s="14" t="s">
        <v>210</v>
      </c>
      <c r="E77" s="14"/>
    </row>
    <row r="78" spans="1:5" x14ac:dyDescent="0.35">
      <c r="A78" s="16">
        <v>2481</v>
      </c>
      <c r="B78" s="14" t="str">
        <f>TEXT(Table22[[#This Row],[รหัสหน่วย]],0)</f>
        <v>2481</v>
      </c>
      <c r="C78" s="14" t="s">
        <v>224</v>
      </c>
      <c r="D78" s="14" t="s">
        <v>333</v>
      </c>
      <c r="E78" s="14"/>
    </row>
    <row r="79" spans="1:5" x14ac:dyDescent="0.35">
      <c r="A79" s="16">
        <v>2490</v>
      </c>
      <c r="B79" s="14" t="str">
        <f>TEXT(Table22[[#This Row],[รหัสหน่วย]],0)</f>
        <v>2490</v>
      </c>
      <c r="C79" s="14" t="s">
        <v>225</v>
      </c>
      <c r="D79" s="14" t="s">
        <v>210</v>
      </c>
      <c r="E79" s="14"/>
    </row>
    <row r="80" spans="1:5" x14ac:dyDescent="0.35">
      <c r="A80" s="16">
        <v>2500</v>
      </c>
      <c r="B80" s="14" t="str">
        <f>TEXT(Table22[[#This Row],[รหัสหน่วย]],0)</f>
        <v>2500</v>
      </c>
      <c r="C80" s="14" t="s">
        <v>226</v>
      </c>
      <c r="D80" s="14" t="s">
        <v>359</v>
      </c>
      <c r="E80" s="14"/>
    </row>
    <row r="81" spans="1:5" x14ac:dyDescent="0.35">
      <c r="A81" s="16">
        <v>2510</v>
      </c>
      <c r="B81" s="14" t="str">
        <f>TEXT(Table22[[#This Row],[รหัสหน่วย]],0)</f>
        <v>2510</v>
      </c>
      <c r="C81" s="14" t="s">
        <v>227</v>
      </c>
      <c r="D81" s="14" t="s">
        <v>359</v>
      </c>
      <c r="E81" s="14"/>
    </row>
    <row r="82" spans="1:5" x14ac:dyDescent="0.35">
      <c r="A82" s="16">
        <v>2520</v>
      </c>
      <c r="B82" s="14" t="str">
        <f>TEXT(Table22[[#This Row],[รหัสหน่วย]],0)</f>
        <v>2520</v>
      </c>
      <c r="C82" s="14" t="s">
        <v>228</v>
      </c>
      <c r="D82" s="14" t="s">
        <v>359</v>
      </c>
      <c r="E82" s="14"/>
    </row>
    <row r="83" spans="1:5" x14ac:dyDescent="0.35">
      <c r="A83" s="16">
        <v>2600</v>
      </c>
      <c r="B83" s="14" t="str">
        <f>TEXT(Table22[[#This Row],[รหัสหน่วย]],0)</f>
        <v>2600</v>
      </c>
      <c r="C83" s="14" t="s">
        <v>229</v>
      </c>
      <c r="D83" s="14" t="s">
        <v>360</v>
      </c>
      <c r="E83" s="14"/>
    </row>
    <row r="84" spans="1:5" x14ac:dyDescent="0.35">
      <c r="A84" s="16">
        <v>2700</v>
      </c>
      <c r="B84" s="14" t="str">
        <f>TEXT(Table22[[#This Row],[รหัสหน่วย]],0)</f>
        <v>2700</v>
      </c>
      <c r="C84" s="14" t="s">
        <v>230</v>
      </c>
      <c r="D84" s="14" t="s">
        <v>361</v>
      </c>
      <c r="E84" s="14"/>
    </row>
    <row r="85" spans="1:5" x14ac:dyDescent="0.35">
      <c r="A85" s="16">
        <v>2800</v>
      </c>
      <c r="B85" s="14" t="str">
        <f>TEXT(Table22[[#This Row],[รหัสหน่วย]],0)</f>
        <v>2800</v>
      </c>
      <c r="C85" s="14" t="s">
        <v>231</v>
      </c>
      <c r="D85" s="14" t="s">
        <v>362</v>
      </c>
      <c r="E85" s="14"/>
    </row>
    <row r="86" spans="1:5" x14ac:dyDescent="0.35">
      <c r="A86" s="16">
        <v>2821</v>
      </c>
      <c r="B86" s="14" t="str">
        <f>TEXT(Table22[[#This Row],[รหัสหน่วย]],0)</f>
        <v>2821</v>
      </c>
      <c r="C86" s="14" t="s">
        <v>363</v>
      </c>
      <c r="D86" s="14" t="s">
        <v>364</v>
      </c>
      <c r="E86" s="14"/>
    </row>
    <row r="87" spans="1:5" x14ac:dyDescent="0.35">
      <c r="A87" s="16">
        <v>2822</v>
      </c>
      <c r="B87" s="14" t="str">
        <f>TEXT(Table22[[#This Row],[รหัสหน่วย]],0)</f>
        <v>2822</v>
      </c>
      <c r="C87" s="14" t="s">
        <v>365</v>
      </c>
      <c r="D87" s="14" t="s">
        <v>366</v>
      </c>
      <c r="E87" s="14"/>
    </row>
    <row r="88" spans="1:5" x14ac:dyDescent="0.35">
      <c r="A88" s="16">
        <v>2823</v>
      </c>
      <c r="B88" s="14" t="str">
        <f>TEXT(Table22[[#This Row],[รหัสหน่วย]],0)</f>
        <v>2823</v>
      </c>
      <c r="C88" s="14" t="s">
        <v>232</v>
      </c>
      <c r="D88" s="14" t="s">
        <v>367</v>
      </c>
      <c r="E88" s="14"/>
    </row>
    <row r="89" spans="1:5" x14ac:dyDescent="0.35">
      <c r="A89" s="16">
        <v>2831</v>
      </c>
      <c r="B89" s="14" t="str">
        <f>TEXT(Table22[[#This Row],[รหัสหน่วย]],0)</f>
        <v>2831</v>
      </c>
      <c r="C89" s="14" t="s">
        <v>368</v>
      </c>
      <c r="D89" s="14" t="s">
        <v>369</v>
      </c>
      <c r="E89" s="14"/>
    </row>
    <row r="90" spans="1:5" x14ac:dyDescent="0.35">
      <c r="A90" s="16">
        <v>2870</v>
      </c>
      <c r="B90" s="14" t="str">
        <f>TEXT(Table22[[#This Row],[รหัสหน่วย]],0)</f>
        <v>2870</v>
      </c>
      <c r="C90" s="14" t="s">
        <v>370</v>
      </c>
      <c r="D90" s="14" t="s">
        <v>371</v>
      </c>
      <c r="E90" s="14"/>
    </row>
    <row r="91" spans="1:5" x14ac:dyDescent="0.35">
      <c r="A91" s="16">
        <v>2881</v>
      </c>
      <c r="B91" s="14" t="str">
        <f>TEXT(Table22[[#This Row],[รหัสหน่วย]],0)</f>
        <v>2881</v>
      </c>
      <c r="C91" s="14" t="s">
        <v>372</v>
      </c>
      <c r="D91" s="14" t="s">
        <v>373</v>
      </c>
      <c r="E91" s="14"/>
    </row>
    <row r="92" spans="1:5" x14ac:dyDescent="0.35">
      <c r="A92" s="16">
        <v>2882</v>
      </c>
      <c r="B92" s="14" t="str">
        <f>TEXT(Table22[[#This Row],[รหัสหน่วย]],0)</f>
        <v>2882</v>
      </c>
      <c r="C92" s="14" t="s">
        <v>374</v>
      </c>
      <c r="D92" s="14" t="s">
        <v>375</v>
      </c>
      <c r="E92" s="14"/>
    </row>
    <row r="93" spans="1:5" x14ac:dyDescent="0.35">
      <c r="A93" s="16">
        <v>2883</v>
      </c>
      <c r="B93" s="14" t="str">
        <f>TEXT(Table22[[#This Row],[รหัสหน่วย]],0)</f>
        <v>2883</v>
      </c>
      <c r="C93" s="14" t="s">
        <v>376</v>
      </c>
      <c r="D93" s="14" t="s">
        <v>377</v>
      </c>
      <c r="E93" s="14"/>
    </row>
    <row r="94" spans="1:5" x14ac:dyDescent="0.35">
      <c r="A94" s="16">
        <v>2890</v>
      </c>
      <c r="B94" s="14" t="str">
        <f>TEXT(Table22[[#This Row],[รหัสหน่วย]],0)</f>
        <v>2890</v>
      </c>
      <c r="C94" s="14" t="s">
        <v>378</v>
      </c>
      <c r="D94" s="14" t="s">
        <v>379</v>
      </c>
      <c r="E94" s="14"/>
    </row>
    <row r="95" spans="1:5" x14ac:dyDescent="0.35">
      <c r="A95" s="16">
        <v>2900</v>
      </c>
      <c r="B95" s="14" t="str">
        <f>TEXT(Table22[[#This Row],[รหัสหน่วย]],0)</f>
        <v>2900</v>
      </c>
      <c r="C95" s="14" t="s">
        <v>380</v>
      </c>
      <c r="D95" s="14" t="s">
        <v>381</v>
      </c>
      <c r="E95" s="14"/>
    </row>
    <row r="96" spans="1:5" x14ac:dyDescent="0.35">
      <c r="A96" s="16">
        <v>2921</v>
      </c>
      <c r="B96" s="14" t="str">
        <f>TEXT(Table22[[#This Row],[รหัสหน่วย]],0)</f>
        <v>2921</v>
      </c>
      <c r="C96" s="14" t="s">
        <v>382</v>
      </c>
      <c r="D96" s="14" t="s">
        <v>356</v>
      </c>
      <c r="E96" s="14"/>
    </row>
    <row r="97" spans="1:5" x14ac:dyDescent="0.35">
      <c r="A97" s="16">
        <v>2931</v>
      </c>
      <c r="B97" s="14" t="str">
        <f>TEXT(Table22[[#This Row],[รหัสหน่วย]],0)</f>
        <v>2931</v>
      </c>
      <c r="C97" s="14" t="s">
        <v>383</v>
      </c>
      <c r="D97" s="14" t="s">
        <v>317</v>
      </c>
      <c r="E97" s="14"/>
    </row>
    <row r="98" spans="1:5" x14ac:dyDescent="0.35">
      <c r="A98" s="16">
        <v>3100</v>
      </c>
      <c r="B98" s="14" t="str">
        <f>TEXT(Table22[[#This Row],[รหัสหน่วย]],0)</f>
        <v>3100</v>
      </c>
      <c r="C98" s="14" t="s">
        <v>384</v>
      </c>
      <c r="D98" s="36" t="s">
        <v>385</v>
      </c>
      <c r="E98" s="14" t="s">
        <v>289</v>
      </c>
    </row>
    <row r="99" spans="1:5" x14ac:dyDescent="0.35">
      <c r="A99" s="16">
        <v>3150</v>
      </c>
      <c r="B99" s="14" t="str">
        <f>TEXT(Table22[[#This Row],[รหัสหน่วย]],0)</f>
        <v>3150</v>
      </c>
      <c r="C99" s="14" t="s">
        <v>386</v>
      </c>
      <c r="D99" s="14" t="s">
        <v>312</v>
      </c>
      <c r="E99" s="14"/>
    </row>
    <row r="100" spans="1:5" x14ac:dyDescent="0.35">
      <c r="A100" s="16">
        <v>3200</v>
      </c>
      <c r="B100" s="14" t="str">
        <f>TEXT(Table22[[#This Row],[รหัสหน่วย]],0)</f>
        <v>3200</v>
      </c>
      <c r="C100" s="14" t="s">
        <v>387</v>
      </c>
      <c r="D100" s="14" t="s">
        <v>329</v>
      </c>
      <c r="E100" s="14"/>
    </row>
    <row r="101" spans="1:5" x14ac:dyDescent="0.35">
      <c r="A101" s="16">
        <v>3210</v>
      </c>
      <c r="B101" s="14" t="str">
        <f>TEXT(Table22[[#This Row],[รหัสหน่วย]],0)</f>
        <v>3210</v>
      </c>
      <c r="C101" s="14" t="s">
        <v>260</v>
      </c>
      <c r="D101" s="14" t="s">
        <v>388</v>
      </c>
      <c r="E101" s="14"/>
    </row>
    <row r="102" spans="1:5" x14ac:dyDescent="0.35">
      <c r="A102" s="16">
        <v>3300</v>
      </c>
      <c r="B102" s="14" t="str">
        <f>TEXT(Table22[[#This Row],[รหัสหน่วย]],0)</f>
        <v>3300</v>
      </c>
      <c r="C102" s="14" t="s">
        <v>389</v>
      </c>
      <c r="D102" s="14" t="s">
        <v>390</v>
      </c>
      <c r="E102" s="14"/>
    </row>
    <row r="103" spans="1:5" x14ac:dyDescent="0.35">
      <c r="A103" s="16">
        <v>3310</v>
      </c>
      <c r="B103" s="14" t="str">
        <f>TEXT(Table22[[#This Row],[รหัสหน่วย]],0)</f>
        <v>3310</v>
      </c>
      <c r="C103" s="14" t="s">
        <v>391</v>
      </c>
      <c r="D103" s="14" t="s">
        <v>392</v>
      </c>
      <c r="E103" s="14"/>
    </row>
    <row r="104" spans="1:5" x14ac:dyDescent="0.35">
      <c r="A104" s="16">
        <v>3320</v>
      </c>
      <c r="B104" s="14" t="str">
        <f>TEXT(Table22[[#This Row],[รหัสหน่วย]],0)</f>
        <v>3320</v>
      </c>
      <c r="C104" s="14" t="s">
        <v>393</v>
      </c>
      <c r="D104" s="14" t="s">
        <v>394</v>
      </c>
      <c r="E104" s="14"/>
    </row>
    <row r="105" spans="1:5" x14ac:dyDescent="0.35">
      <c r="A105" s="16">
        <v>3340</v>
      </c>
      <c r="B105" s="14" t="str">
        <f>TEXT(Table22[[#This Row],[รหัสหน่วย]],0)</f>
        <v>3340</v>
      </c>
      <c r="C105" s="14" t="s">
        <v>395</v>
      </c>
      <c r="D105" s="14" t="s">
        <v>330</v>
      </c>
      <c r="E105" s="14"/>
    </row>
    <row r="106" spans="1:5" x14ac:dyDescent="0.35">
      <c r="A106" s="16">
        <v>3400</v>
      </c>
      <c r="B106" s="14" t="str">
        <f>TEXT(Table22[[#This Row],[รหัสหน่วย]],0)</f>
        <v>3400</v>
      </c>
      <c r="C106" s="14" t="s">
        <v>396</v>
      </c>
      <c r="D106" s="14" t="s">
        <v>397</v>
      </c>
      <c r="E106" s="14"/>
    </row>
    <row r="107" spans="1:5" x14ac:dyDescent="0.35">
      <c r="A107" s="16">
        <v>3420</v>
      </c>
      <c r="B107" s="14" t="str">
        <f>TEXT(Table22[[#This Row],[รหัสหน่วย]],0)</f>
        <v>3420</v>
      </c>
      <c r="C107" s="14" t="s">
        <v>398</v>
      </c>
      <c r="D107" s="14" t="s">
        <v>210</v>
      </c>
      <c r="E107" s="14"/>
    </row>
    <row r="108" spans="1:5" x14ac:dyDescent="0.35">
      <c r="A108" s="16">
        <v>3430</v>
      </c>
      <c r="B108" s="14" t="str">
        <f>TEXT(Table22[[#This Row],[รหัสหน่วย]],0)</f>
        <v>3430</v>
      </c>
      <c r="C108" s="14" t="s">
        <v>399</v>
      </c>
      <c r="D108" s="14" t="s">
        <v>400</v>
      </c>
      <c r="E108" s="14"/>
    </row>
    <row r="109" spans="1:5" x14ac:dyDescent="0.35">
      <c r="A109" s="16">
        <v>3440</v>
      </c>
      <c r="B109" s="14" t="str">
        <f>TEXT(Table22[[#This Row],[รหัสหน่วย]],0)</f>
        <v>3440</v>
      </c>
      <c r="C109" s="14" t="s">
        <v>401</v>
      </c>
      <c r="D109" s="14" t="s">
        <v>402</v>
      </c>
      <c r="E109" s="14"/>
    </row>
    <row r="110" spans="1:5" x14ac:dyDescent="0.35">
      <c r="A110" s="16">
        <v>3450</v>
      </c>
      <c r="B110" s="14" t="str">
        <f>TEXT(Table22[[#This Row],[รหัสหน่วย]],0)</f>
        <v>3450</v>
      </c>
      <c r="C110" s="14" t="s">
        <v>403</v>
      </c>
      <c r="D110" s="14" t="s">
        <v>317</v>
      </c>
      <c r="E110" s="14"/>
    </row>
    <row r="111" spans="1:5" x14ac:dyDescent="0.35">
      <c r="A111" s="16">
        <v>3460</v>
      </c>
      <c r="B111" s="14" t="str">
        <f>TEXT(Table22[[#This Row],[รหัสหน่วย]],0)</f>
        <v>3460</v>
      </c>
      <c r="C111" s="14" t="s">
        <v>404</v>
      </c>
      <c r="D111" s="14" t="s">
        <v>405</v>
      </c>
      <c r="E111" s="14"/>
    </row>
    <row r="112" spans="1:5" x14ac:dyDescent="0.35">
      <c r="A112" s="16">
        <v>3470</v>
      </c>
      <c r="B112" s="14" t="str">
        <f>TEXT(Table22[[#This Row],[รหัสหน่วย]],0)</f>
        <v>3470</v>
      </c>
      <c r="C112" s="14" t="s">
        <v>406</v>
      </c>
      <c r="D112" s="14" t="s">
        <v>229</v>
      </c>
      <c r="E112" s="14"/>
    </row>
    <row r="113" spans="1:5" x14ac:dyDescent="0.35">
      <c r="A113" s="16">
        <v>3700</v>
      </c>
      <c r="B113" s="14" t="str">
        <f>TEXT(Table22[[#This Row],[รหัสหน่วย]],0)</f>
        <v>3700</v>
      </c>
      <c r="C113" s="14" t="s">
        <v>407</v>
      </c>
      <c r="D113" s="14" t="s">
        <v>381</v>
      </c>
      <c r="E113" s="14"/>
    </row>
    <row r="114" spans="1:5" x14ac:dyDescent="0.35">
      <c r="A114" s="16">
        <v>3800</v>
      </c>
      <c r="B114" s="14" t="str">
        <f>TEXT(Table22[[#This Row],[รหัสหน่วย]],0)</f>
        <v>3800</v>
      </c>
      <c r="C114" s="14" t="s">
        <v>408</v>
      </c>
      <c r="D114" s="14" t="s">
        <v>312</v>
      </c>
      <c r="E114" s="14"/>
    </row>
    <row r="115" spans="1:5" x14ac:dyDescent="0.35">
      <c r="A115" s="16">
        <v>4100</v>
      </c>
      <c r="B115" s="14" t="str">
        <f>TEXT(Table22[[#This Row],[รหัสหน่วย]],0)</f>
        <v>4100</v>
      </c>
      <c r="C115" s="14" t="s">
        <v>409</v>
      </c>
      <c r="D115" s="14" t="s">
        <v>410</v>
      </c>
      <c r="E115" s="14"/>
    </row>
    <row r="116" spans="1:5" x14ac:dyDescent="0.35">
      <c r="A116" s="16">
        <v>4110</v>
      </c>
      <c r="B116" s="14" t="str">
        <f>TEXT(Table22[[#This Row],[รหัสหน่วย]],0)</f>
        <v>4110</v>
      </c>
      <c r="C116" s="14" t="s">
        <v>411</v>
      </c>
      <c r="D116" s="14" t="s">
        <v>381</v>
      </c>
      <c r="E116" s="14"/>
    </row>
    <row r="117" spans="1:5" x14ac:dyDescent="0.35">
      <c r="A117" s="16">
        <v>4170</v>
      </c>
      <c r="B117" s="14" t="str">
        <f>TEXT(Table22[[#This Row],[รหัสหน่วย]],0)</f>
        <v>4170</v>
      </c>
      <c r="C117" s="14" t="s">
        <v>412</v>
      </c>
      <c r="D117" s="14" t="s">
        <v>352</v>
      </c>
      <c r="E117" s="14">
        <v>1</v>
      </c>
    </row>
    <row r="118" spans="1:5" x14ac:dyDescent="0.35">
      <c r="A118" s="16">
        <v>4180</v>
      </c>
      <c r="B118" s="14" t="str">
        <f>TEXT(Table22[[#This Row],[รหัสหน่วย]],0)</f>
        <v>4180</v>
      </c>
      <c r="C118" s="14" t="s">
        <v>413</v>
      </c>
      <c r="D118" s="14" t="s">
        <v>414</v>
      </c>
      <c r="E118" s="14"/>
    </row>
    <row r="119" spans="1:5" x14ac:dyDescent="0.35">
      <c r="A119" s="16">
        <v>4190</v>
      </c>
      <c r="B119" s="14" t="str">
        <f>TEXT(Table22[[#This Row],[รหัสหน่วย]],0)</f>
        <v>4190</v>
      </c>
      <c r="C119" s="14" t="s">
        <v>415</v>
      </c>
      <c r="D119" s="14" t="s">
        <v>414</v>
      </c>
      <c r="E119" s="14"/>
    </row>
    <row r="120" spans="1:5" x14ac:dyDescent="0.35">
      <c r="A120" s="16">
        <v>4200</v>
      </c>
      <c r="B120" s="14" t="str">
        <f>TEXT(Table22[[#This Row],[รหัสหน่วย]],0)</f>
        <v>4200</v>
      </c>
      <c r="C120" s="14" t="s">
        <v>416</v>
      </c>
      <c r="D120" s="14" t="s">
        <v>417</v>
      </c>
      <c r="E120" s="14"/>
    </row>
    <row r="121" spans="1:5" x14ac:dyDescent="0.35">
      <c r="A121" s="16">
        <v>5100</v>
      </c>
      <c r="B121" s="14" t="str">
        <f>TEXT(Table22[[#This Row],[รหัสหน่วย]],0)</f>
        <v>5100</v>
      </c>
      <c r="C121" s="14" t="s">
        <v>418</v>
      </c>
      <c r="D121" s="14" t="s">
        <v>329</v>
      </c>
      <c r="E121" s="14"/>
    </row>
    <row r="122" spans="1:5" x14ac:dyDescent="0.35">
      <c r="A122" s="16">
        <v>5101</v>
      </c>
      <c r="B122" s="14" t="str">
        <f>TEXT(Table22[[#This Row],[รหัสหน่วย]],0)</f>
        <v>5101</v>
      </c>
      <c r="C122" s="14" t="s">
        <v>419</v>
      </c>
      <c r="D122" s="14" t="s">
        <v>420</v>
      </c>
      <c r="E122" s="14"/>
    </row>
    <row r="123" spans="1:5" x14ac:dyDescent="0.35">
      <c r="A123" s="16">
        <v>5102</v>
      </c>
      <c r="B123" s="14" t="str">
        <f>TEXT(Table22[[#This Row],[รหัสหน่วย]],0)</f>
        <v>5102</v>
      </c>
      <c r="C123" s="14" t="s">
        <v>421</v>
      </c>
      <c r="D123" s="14" t="s">
        <v>422</v>
      </c>
      <c r="E123" s="14"/>
    </row>
    <row r="124" spans="1:5" x14ac:dyDescent="0.35">
      <c r="A124" s="16">
        <v>5103</v>
      </c>
      <c r="B124" s="14" t="str">
        <f>TEXT(Table22[[#This Row],[รหัสหน่วย]],0)</f>
        <v>5103</v>
      </c>
      <c r="C124" s="14" t="s">
        <v>423</v>
      </c>
      <c r="D124" s="14" t="s">
        <v>424</v>
      </c>
      <c r="E124" s="14"/>
    </row>
    <row r="125" spans="1:5" x14ac:dyDescent="0.35">
      <c r="A125" s="16">
        <v>5104</v>
      </c>
      <c r="B125" s="14" t="str">
        <f>TEXT(Table22[[#This Row],[รหัสหน่วย]],0)</f>
        <v>5104</v>
      </c>
      <c r="C125" s="14" t="s">
        <v>425</v>
      </c>
      <c r="D125" s="14" t="s">
        <v>426</v>
      </c>
      <c r="E125" s="14"/>
    </row>
    <row r="126" spans="1:5" x14ac:dyDescent="0.35">
      <c r="A126" s="16">
        <v>5105</v>
      </c>
      <c r="B126" s="14" t="str">
        <f>TEXT(Table22[[#This Row],[รหัสหน่วย]],0)</f>
        <v>5105</v>
      </c>
      <c r="C126" s="14" t="s">
        <v>427</v>
      </c>
      <c r="D126" s="14" t="s">
        <v>428</v>
      </c>
      <c r="E126" s="14"/>
    </row>
    <row r="127" spans="1:5" x14ac:dyDescent="0.35">
      <c r="A127" s="16">
        <v>5106</v>
      </c>
      <c r="B127" s="14" t="str">
        <f>TEXT(Table22[[#This Row],[รหัสหน่วย]],0)</f>
        <v>5106</v>
      </c>
      <c r="C127" s="14" t="s">
        <v>429</v>
      </c>
      <c r="D127" s="14" t="s">
        <v>430</v>
      </c>
      <c r="E127" s="14"/>
    </row>
    <row r="128" spans="1:5" x14ac:dyDescent="0.35">
      <c r="A128" s="16">
        <v>5107</v>
      </c>
      <c r="B128" s="14" t="str">
        <f>TEXT(Table22[[#This Row],[รหัสหน่วย]],0)</f>
        <v>5107</v>
      </c>
      <c r="C128" s="14" t="s">
        <v>431</v>
      </c>
      <c r="D128" s="14" t="s">
        <v>432</v>
      </c>
      <c r="E128" s="14"/>
    </row>
    <row r="129" spans="1:5" x14ac:dyDescent="0.35">
      <c r="A129" s="16">
        <v>5108</v>
      </c>
      <c r="B129" s="14" t="str">
        <f>TEXT(Table22[[#This Row],[รหัสหน่วย]],0)</f>
        <v>5108</v>
      </c>
      <c r="C129" s="14" t="s">
        <v>433</v>
      </c>
      <c r="D129" s="14" t="s">
        <v>434</v>
      </c>
      <c r="E129" s="14"/>
    </row>
    <row r="130" spans="1:5" x14ac:dyDescent="0.35">
      <c r="A130" s="16">
        <v>5109</v>
      </c>
      <c r="B130" s="14" t="str">
        <f>TEXT(Table22[[#This Row],[รหัสหน่วย]],0)</f>
        <v>5109</v>
      </c>
      <c r="C130" s="14" t="s">
        <v>435</v>
      </c>
      <c r="D130" s="14" t="s">
        <v>436</v>
      </c>
      <c r="E130" s="14"/>
    </row>
    <row r="131" spans="1:5" x14ac:dyDescent="0.35">
      <c r="A131" s="16">
        <v>5110</v>
      </c>
      <c r="B131" s="14" t="str">
        <f>TEXT(Table22[[#This Row],[รหัสหน่วย]],0)</f>
        <v>5110</v>
      </c>
      <c r="C131" s="14" t="s">
        <v>437</v>
      </c>
      <c r="D131" s="14" t="s">
        <v>438</v>
      </c>
      <c r="E131" s="14"/>
    </row>
    <row r="132" spans="1:5" x14ac:dyDescent="0.35">
      <c r="A132" s="16">
        <v>5111</v>
      </c>
      <c r="B132" s="14" t="str">
        <f>TEXT(Table22[[#This Row],[รหัสหน่วย]],0)</f>
        <v>5111</v>
      </c>
      <c r="C132" s="14" t="s">
        <v>439</v>
      </c>
      <c r="D132" s="14" t="s">
        <v>440</v>
      </c>
      <c r="E132" s="14"/>
    </row>
    <row r="133" spans="1:5" x14ac:dyDescent="0.35">
      <c r="A133" s="16">
        <v>5112</v>
      </c>
      <c r="B133" s="14" t="str">
        <f>TEXT(Table22[[#This Row],[รหัสหน่วย]],0)</f>
        <v>5112</v>
      </c>
      <c r="C133" s="14" t="s">
        <v>441</v>
      </c>
      <c r="D133" s="14" t="s">
        <v>442</v>
      </c>
      <c r="E133" s="14"/>
    </row>
    <row r="134" spans="1:5" x14ac:dyDescent="0.35">
      <c r="A134" s="16">
        <v>5113</v>
      </c>
      <c r="B134" s="14" t="str">
        <f>TEXT(Table22[[#This Row],[รหัสหน่วย]],0)</f>
        <v>5113</v>
      </c>
      <c r="C134" s="14" t="s">
        <v>443</v>
      </c>
      <c r="D134" s="14" t="s">
        <v>444</v>
      </c>
      <c r="E134" s="14"/>
    </row>
    <row r="135" spans="1:5" x14ac:dyDescent="0.35">
      <c r="A135" s="16">
        <v>5114</v>
      </c>
      <c r="B135" s="14" t="str">
        <f>TEXT(Table22[[#This Row],[รหัสหน่วย]],0)</f>
        <v>5114</v>
      </c>
      <c r="C135" s="14" t="s">
        <v>445</v>
      </c>
      <c r="D135" s="14" t="s">
        <v>446</v>
      </c>
      <c r="E135" s="14"/>
    </row>
    <row r="136" spans="1:5" x14ac:dyDescent="0.35">
      <c r="A136" s="16">
        <v>5115</v>
      </c>
      <c r="B136" s="14" t="str">
        <f>TEXT(Table22[[#This Row],[รหัสหน่วย]],0)</f>
        <v>5115</v>
      </c>
      <c r="C136" s="14" t="s">
        <v>447</v>
      </c>
      <c r="D136" s="14" t="s">
        <v>210</v>
      </c>
      <c r="E136" s="14"/>
    </row>
    <row r="137" spans="1:5" x14ac:dyDescent="0.35">
      <c r="A137" s="16">
        <v>5116</v>
      </c>
      <c r="B137" s="14" t="str">
        <f>TEXT(Table22[[#This Row],[รหัสหน่วย]],0)</f>
        <v>5116</v>
      </c>
      <c r="C137" s="14" t="s">
        <v>448</v>
      </c>
      <c r="D137" s="14" t="s">
        <v>449</v>
      </c>
      <c r="E137" s="14"/>
    </row>
    <row r="138" spans="1:5" x14ac:dyDescent="0.35">
      <c r="A138" s="16">
        <v>5117</v>
      </c>
      <c r="B138" s="14" t="str">
        <f>TEXT(Table22[[#This Row],[รหัสหน่วย]],0)</f>
        <v>5117</v>
      </c>
      <c r="C138" s="14" t="s">
        <v>450</v>
      </c>
      <c r="D138" s="14" t="s">
        <v>451</v>
      </c>
      <c r="E138" s="14"/>
    </row>
    <row r="139" spans="1:5" x14ac:dyDescent="0.35">
      <c r="A139" s="16">
        <v>5118</v>
      </c>
      <c r="B139" s="14" t="str">
        <f>TEXT(Table22[[#This Row],[รหัสหน่วย]],0)</f>
        <v>5118</v>
      </c>
      <c r="C139" s="14" t="s">
        <v>452</v>
      </c>
      <c r="D139" s="14" t="s">
        <v>453</v>
      </c>
      <c r="E139" s="14"/>
    </row>
    <row r="140" spans="1:5" x14ac:dyDescent="0.35">
      <c r="A140" s="16">
        <v>5120</v>
      </c>
      <c r="B140" s="14" t="str">
        <f>TEXT(Table22[[#This Row],[รหัสหน่วย]],0)</f>
        <v>5120</v>
      </c>
      <c r="C140" s="14" t="s">
        <v>454</v>
      </c>
      <c r="D140" s="14" t="s">
        <v>455</v>
      </c>
      <c r="E140" s="14"/>
    </row>
    <row r="141" spans="1:5" x14ac:dyDescent="0.35">
      <c r="A141" s="16">
        <v>5200</v>
      </c>
      <c r="B141" s="14" t="str">
        <f>TEXT(Table22[[#This Row],[รหัสหน่วย]],0)</f>
        <v>5200</v>
      </c>
      <c r="C141" s="14" t="s">
        <v>456</v>
      </c>
      <c r="D141" s="14" t="s">
        <v>457</v>
      </c>
      <c r="E141" s="14"/>
    </row>
    <row r="142" spans="1:5" x14ac:dyDescent="0.35">
      <c r="A142" s="16">
        <v>5210</v>
      </c>
      <c r="B142" s="14" t="str">
        <f>TEXT(Table22[[#This Row],[รหัสหน่วย]],0)</f>
        <v>5210</v>
      </c>
      <c r="C142" s="14" t="s">
        <v>458</v>
      </c>
      <c r="D142" s="14" t="s">
        <v>459</v>
      </c>
      <c r="E142" s="14"/>
    </row>
    <row r="143" spans="1:5" x14ac:dyDescent="0.35">
      <c r="A143" s="16">
        <v>5211</v>
      </c>
      <c r="B143" s="14" t="str">
        <f>TEXT(Table22[[#This Row],[รหัสหน่วย]],0)</f>
        <v>5211</v>
      </c>
      <c r="C143" s="14" t="s">
        <v>460</v>
      </c>
      <c r="D143" s="14" t="s">
        <v>329</v>
      </c>
      <c r="E143" s="14"/>
    </row>
    <row r="144" spans="1:5" x14ac:dyDescent="0.35">
      <c r="A144" s="16">
        <v>5212</v>
      </c>
      <c r="B144" s="14" t="str">
        <f>TEXT(Table22[[#This Row],[รหัสหน่วย]],0)</f>
        <v>5212</v>
      </c>
      <c r="C144" s="14" t="s">
        <v>461</v>
      </c>
      <c r="D144" s="14" t="s">
        <v>462</v>
      </c>
      <c r="E144" s="14"/>
    </row>
    <row r="145" spans="1:5" x14ac:dyDescent="0.35">
      <c r="A145" s="16">
        <v>5213</v>
      </c>
      <c r="B145" s="14" t="str">
        <f>TEXT(Table22[[#This Row],[รหัสหน่วย]],0)</f>
        <v>5213</v>
      </c>
      <c r="C145" s="14" t="s">
        <v>463</v>
      </c>
      <c r="D145" s="14" t="s">
        <v>312</v>
      </c>
      <c r="E145" s="14"/>
    </row>
    <row r="146" spans="1:5" x14ac:dyDescent="0.35">
      <c r="A146" s="16">
        <v>5214</v>
      </c>
      <c r="B146" s="14" t="str">
        <f>TEXT(Table22[[#This Row],[รหัสหน่วย]],0)</f>
        <v>5214</v>
      </c>
      <c r="C146" s="14" t="s">
        <v>464</v>
      </c>
      <c r="D146" s="14" t="s">
        <v>351</v>
      </c>
      <c r="E146" s="14"/>
    </row>
    <row r="147" spans="1:5" x14ac:dyDescent="0.35">
      <c r="A147" s="16">
        <v>5215</v>
      </c>
      <c r="B147" s="14" t="str">
        <f>TEXT(Table22[[#This Row],[รหัสหน่วย]],0)</f>
        <v>5215</v>
      </c>
      <c r="C147" s="14" t="s">
        <v>465</v>
      </c>
      <c r="D147" s="14" t="s">
        <v>466</v>
      </c>
      <c r="E147" s="14"/>
    </row>
    <row r="148" spans="1:5" x14ac:dyDescent="0.35">
      <c r="A148" s="16">
        <v>5216</v>
      </c>
      <c r="B148" s="14" t="str">
        <f>TEXT(Table22[[#This Row],[รหัสหน่วย]],0)</f>
        <v>5216</v>
      </c>
      <c r="C148" s="14" t="s">
        <v>467</v>
      </c>
      <c r="D148" s="14" t="s">
        <v>468</v>
      </c>
      <c r="E148" s="14"/>
    </row>
    <row r="149" spans="1:5" x14ac:dyDescent="0.35">
      <c r="A149" s="16">
        <v>5217</v>
      </c>
      <c r="B149" s="14" t="str">
        <f>TEXT(Table22[[#This Row],[รหัสหน่วย]],0)</f>
        <v>5217</v>
      </c>
      <c r="C149" s="14" t="s">
        <v>964</v>
      </c>
      <c r="D149" s="14" t="s">
        <v>312</v>
      </c>
      <c r="E149" s="14"/>
    </row>
    <row r="150" spans="1:5" x14ac:dyDescent="0.35">
      <c r="A150" s="16">
        <v>5218</v>
      </c>
      <c r="B150" s="14" t="str">
        <f>TEXT(Table22[[#This Row],[รหัสหน่วย]],0)</f>
        <v>5218</v>
      </c>
      <c r="C150" s="14" t="s">
        <v>469</v>
      </c>
      <c r="D150" s="14" t="s">
        <v>470</v>
      </c>
      <c r="E150" s="14"/>
    </row>
    <row r="151" spans="1:5" x14ac:dyDescent="0.35">
      <c r="A151" s="16">
        <v>5220</v>
      </c>
      <c r="B151" s="14" t="str">
        <f>TEXT(Table22[[#This Row],[รหัสหน่วย]],0)</f>
        <v>5220</v>
      </c>
      <c r="C151" s="14" t="s">
        <v>471</v>
      </c>
      <c r="D151" s="14" t="s">
        <v>472</v>
      </c>
      <c r="E151" s="14"/>
    </row>
    <row r="152" spans="1:5" x14ac:dyDescent="0.35">
      <c r="A152" s="16">
        <v>5300</v>
      </c>
      <c r="B152" s="14" t="str">
        <f>TEXT(Table22[[#This Row],[รหัสหน่วย]],0)</f>
        <v>5300</v>
      </c>
      <c r="C152" s="14" t="s">
        <v>473</v>
      </c>
      <c r="D152" s="14" t="s">
        <v>474</v>
      </c>
      <c r="E152" s="14"/>
    </row>
    <row r="153" spans="1:5" x14ac:dyDescent="0.35">
      <c r="A153" s="16">
        <v>5400</v>
      </c>
      <c r="B153" s="14" t="str">
        <f>TEXT(Table22[[#This Row],[รหัสหน่วย]],0)</f>
        <v>5400</v>
      </c>
      <c r="C153" s="14" t="s">
        <v>475</v>
      </c>
      <c r="D153" s="14" t="s">
        <v>474</v>
      </c>
      <c r="E153" s="14"/>
    </row>
    <row r="154" spans="1:5" x14ac:dyDescent="0.35">
      <c r="A154" s="16">
        <v>7150</v>
      </c>
      <c r="B154" s="14" t="str">
        <f>TEXT(Table22[[#This Row],[รหัสหน่วย]],0)</f>
        <v>7150</v>
      </c>
      <c r="C154" s="14" t="s">
        <v>476</v>
      </c>
      <c r="D154" s="14" t="s">
        <v>477</v>
      </c>
      <c r="E154" s="14"/>
    </row>
    <row r="155" spans="1:5" x14ac:dyDescent="0.35">
      <c r="A155" s="16">
        <v>7151</v>
      </c>
      <c r="B155" s="14" t="str">
        <f>TEXT(Table22[[#This Row],[รหัสหน่วย]],0)</f>
        <v>7151</v>
      </c>
      <c r="C155" s="14" t="s">
        <v>478</v>
      </c>
      <c r="D155" s="14" t="s">
        <v>479</v>
      </c>
      <c r="E155" s="14"/>
    </row>
    <row r="156" spans="1:5" x14ac:dyDescent="0.35">
      <c r="A156" s="16">
        <v>7152</v>
      </c>
      <c r="B156" s="14" t="str">
        <f>TEXT(Table22[[#This Row],[รหัสหน่วย]],0)</f>
        <v>7152</v>
      </c>
      <c r="C156" s="14" t="s">
        <v>480</v>
      </c>
      <c r="D156" s="14" t="s">
        <v>481</v>
      </c>
      <c r="E156" s="14"/>
    </row>
    <row r="157" spans="1:5" x14ac:dyDescent="0.35">
      <c r="A157" s="16">
        <v>7153</v>
      </c>
      <c r="B157" s="14" t="str">
        <f>TEXT(Table22[[#This Row],[รหัสหน่วย]],0)</f>
        <v>7153</v>
      </c>
      <c r="C157" s="14" t="s">
        <v>482</v>
      </c>
      <c r="D157" s="14" t="s">
        <v>483</v>
      </c>
      <c r="E157" s="14"/>
    </row>
    <row r="158" spans="1:5" x14ac:dyDescent="0.35">
      <c r="A158" s="16">
        <v>7154</v>
      </c>
      <c r="B158" s="14" t="str">
        <f>TEXT(Table22[[#This Row],[รหัสหน่วย]],0)</f>
        <v>7154</v>
      </c>
      <c r="C158" s="14" t="s">
        <v>484</v>
      </c>
      <c r="D158" s="14" t="s">
        <v>485</v>
      </c>
      <c r="E158" s="14"/>
    </row>
    <row r="159" spans="1:5" x14ac:dyDescent="0.35">
      <c r="A159" s="16">
        <v>7155</v>
      </c>
      <c r="B159" s="14" t="str">
        <f>TEXT(Table22[[#This Row],[รหัสหน่วย]],0)</f>
        <v>7155</v>
      </c>
      <c r="C159" s="14" t="s">
        <v>486</v>
      </c>
      <c r="D159" s="14" t="s">
        <v>487</v>
      </c>
      <c r="E159" s="14"/>
    </row>
    <row r="160" spans="1:5" x14ac:dyDescent="0.35">
      <c r="A160" s="16">
        <v>7156</v>
      </c>
      <c r="B160" s="14" t="str">
        <f>TEXT(Table22[[#This Row],[รหัสหน่วย]],0)</f>
        <v>7156</v>
      </c>
      <c r="C160" s="14" t="s">
        <v>488</v>
      </c>
      <c r="D160" s="14" t="s">
        <v>489</v>
      </c>
      <c r="E160" s="14"/>
    </row>
    <row r="161" spans="1:5" x14ac:dyDescent="0.35">
      <c r="A161" s="16">
        <v>7157</v>
      </c>
      <c r="B161" s="14" t="str">
        <f>TEXT(Table22[[#This Row],[รหัสหน่วย]],0)</f>
        <v>7157</v>
      </c>
      <c r="C161" s="14" t="s">
        <v>490</v>
      </c>
      <c r="D161" s="14" t="s">
        <v>491</v>
      </c>
      <c r="E161" s="14"/>
    </row>
    <row r="162" spans="1:5" x14ac:dyDescent="0.35">
      <c r="A162" s="16">
        <v>7158</v>
      </c>
      <c r="B162" s="14" t="str">
        <f>TEXT(Table22[[#This Row],[รหัสหน่วย]],0)</f>
        <v>7158</v>
      </c>
      <c r="C162" s="14" t="s">
        <v>492</v>
      </c>
      <c r="D162" s="14" t="s">
        <v>493</v>
      </c>
      <c r="E162" s="14"/>
    </row>
    <row r="163" spans="1:5" x14ac:dyDescent="0.35">
      <c r="A163" s="16">
        <v>7159</v>
      </c>
      <c r="B163" s="14" t="str">
        <f>TEXT(Table22[[#This Row],[รหัสหน่วย]],0)</f>
        <v>7159</v>
      </c>
      <c r="C163" s="14" t="s">
        <v>494</v>
      </c>
      <c r="D163" s="14" t="s">
        <v>495</v>
      </c>
      <c r="E163" s="14"/>
    </row>
    <row r="164" spans="1:5" x14ac:dyDescent="0.35">
      <c r="A164" s="17">
        <v>7160</v>
      </c>
      <c r="B164" s="14" t="str">
        <f>TEXT(Table22[[#This Row],[รหัสหน่วย]],0)</f>
        <v>7160</v>
      </c>
      <c r="C164" s="14" t="s">
        <v>496</v>
      </c>
      <c r="D164" s="14" t="s">
        <v>497</v>
      </c>
      <c r="E164" s="14"/>
    </row>
    <row r="165" spans="1:5" x14ac:dyDescent="0.35">
      <c r="A165" s="17">
        <v>7161</v>
      </c>
      <c r="B165" s="14" t="str">
        <f>TEXT(Table22[[#This Row],[รหัสหน่วย]],0)</f>
        <v>7161</v>
      </c>
      <c r="C165" s="14" t="s">
        <v>498</v>
      </c>
      <c r="D165" s="14" t="s">
        <v>499</v>
      </c>
      <c r="E165" s="14"/>
    </row>
    <row r="166" spans="1:5" x14ac:dyDescent="0.35">
      <c r="A166" s="17">
        <v>7162</v>
      </c>
      <c r="B166" s="14" t="str">
        <f>TEXT(Table22[[#This Row],[รหัสหน่วย]],0)</f>
        <v>7162</v>
      </c>
      <c r="C166" s="14" t="s">
        <v>500</v>
      </c>
      <c r="D166" s="14" t="s">
        <v>501</v>
      </c>
      <c r="E166" s="14"/>
    </row>
    <row r="167" spans="1:5" x14ac:dyDescent="0.35">
      <c r="A167" s="17">
        <v>7163</v>
      </c>
      <c r="B167" s="14" t="str">
        <f>TEXT(Table22[[#This Row],[รหัสหน่วย]],0)</f>
        <v>7163</v>
      </c>
      <c r="C167" s="14" t="s">
        <v>502</v>
      </c>
      <c r="D167" s="14" t="s">
        <v>503</v>
      </c>
      <c r="E167" s="14"/>
    </row>
    <row r="168" spans="1:5" x14ac:dyDescent="0.35">
      <c r="A168" s="17">
        <v>7190</v>
      </c>
      <c r="B168" s="14" t="str">
        <f>TEXT(Table22[[#This Row],[รหัสหน่วย]],0)</f>
        <v>7190</v>
      </c>
      <c r="C168" s="14" t="s">
        <v>504</v>
      </c>
      <c r="D168" s="14" t="s">
        <v>339</v>
      </c>
      <c r="E168" s="14"/>
    </row>
    <row r="169" spans="1:5" x14ac:dyDescent="0.35">
      <c r="A169" s="19" t="s">
        <v>280</v>
      </c>
      <c r="B169" s="14" t="s">
        <v>280</v>
      </c>
      <c r="C169" s="18" t="s">
        <v>300</v>
      </c>
      <c r="D169" s="5" t="s">
        <v>300</v>
      </c>
      <c r="E169" s="14"/>
    </row>
    <row r="170" spans="1:5" x14ac:dyDescent="0.35">
      <c r="A170" s="17"/>
    </row>
    <row r="171" spans="1:5" x14ac:dyDescent="0.35">
      <c r="A171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E16" sqref="E16"/>
    </sheetView>
  </sheetViews>
  <sheetFormatPr defaultRowHeight="21" x14ac:dyDescent="0.35"/>
  <cols>
    <col min="1" max="1" width="11.375" customWidth="1"/>
    <col min="2" max="2" width="36.125" customWidth="1"/>
    <col min="3" max="3" width="45" customWidth="1"/>
  </cols>
  <sheetData>
    <row r="1" spans="1:2" x14ac:dyDescent="0.35">
      <c r="A1" t="s">
        <v>240</v>
      </c>
      <c r="B1" t="s">
        <v>241</v>
      </c>
    </row>
    <row r="2" spans="1:2" x14ac:dyDescent="0.35">
      <c r="A2" s="1" t="s">
        <v>289</v>
      </c>
      <c r="B2" s="1" t="s">
        <v>242</v>
      </c>
    </row>
    <row r="3" spans="1:2" x14ac:dyDescent="0.35">
      <c r="A3" s="1" t="s">
        <v>295</v>
      </c>
      <c r="B3" s="1" t="s">
        <v>243</v>
      </c>
    </row>
    <row r="4" spans="1:2" x14ac:dyDescent="0.35">
      <c r="A4" s="1" t="s">
        <v>253</v>
      </c>
      <c r="B4" s="1" t="s">
        <v>244</v>
      </c>
    </row>
    <row r="5" spans="1:2" x14ac:dyDescent="0.35">
      <c r="A5" s="1" t="s">
        <v>262</v>
      </c>
      <c r="B5" s="1" t="s">
        <v>245</v>
      </c>
    </row>
    <row r="6" spans="1:2" x14ac:dyDescent="0.35">
      <c r="A6" s="1" t="s">
        <v>263</v>
      </c>
      <c r="B6" s="1" t="s">
        <v>246</v>
      </c>
    </row>
    <row r="7" spans="1:2" x14ac:dyDescent="0.35">
      <c r="A7" s="1" t="s">
        <v>274</v>
      </c>
      <c r="B7" s="1" t="s">
        <v>247</v>
      </c>
    </row>
    <row r="8" spans="1:2" x14ac:dyDescent="0.35">
      <c r="A8" s="1" t="s">
        <v>297</v>
      </c>
      <c r="B8" s="1" t="s">
        <v>248</v>
      </c>
    </row>
    <row r="9" spans="1:2" x14ac:dyDescent="0.35">
      <c r="A9" s="1" t="s">
        <v>298</v>
      </c>
      <c r="B9" s="1" t="s">
        <v>249</v>
      </c>
    </row>
    <row r="10" spans="1:2" x14ac:dyDescent="0.35">
      <c r="A10" s="1" t="s">
        <v>299</v>
      </c>
      <c r="B10" s="1" t="s">
        <v>250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8"/>
  <sheetViews>
    <sheetView workbookViewId="0">
      <selection activeCell="F18" sqref="F18"/>
    </sheetView>
  </sheetViews>
  <sheetFormatPr defaultRowHeight="21" x14ac:dyDescent="0.35"/>
  <sheetData>
    <row r="2" spans="1:3" x14ac:dyDescent="0.35">
      <c r="A2">
        <v>1</v>
      </c>
      <c r="B2" t="s">
        <v>7</v>
      </c>
      <c r="C2" t="s">
        <v>14</v>
      </c>
    </row>
    <row r="3" spans="1:3" x14ac:dyDescent="0.35">
      <c r="A3">
        <v>2</v>
      </c>
      <c r="B3" t="s">
        <v>77</v>
      </c>
      <c r="C3" t="s">
        <v>15</v>
      </c>
    </row>
    <row r="4" spans="1:3" x14ac:dyDescent="0.35">
      <c r="A4">
        <v>3</v>
      </c>
      <c r="B4" t="s">
        <v>78</v>
      </c>
      <c r="C4" t="s">
        <v>79</v>
      </c>
    </row>
    <row r="5" spans="1:3" x14ac:dyDescent="0.35">
      <c r="A5">
        <v>4</v>
      </c>
      <c r="B5" t="s">
        <v>8</v>
      </c>
      <c r="C5" t="s">
        <v>13</v>
      </c>
    </row>
    <row r="6" spans="1:3" x14ac:dyDescent="0.35">
      <c r="A6">
        <v>5</v>
      </c>
      <c r="B6" t="s">
        <v>80</v>
      </c>
      <c r="C6" t="s">
        <v>81</v>
      </c>
    </row>
    <row r="7" spans="1:3" x14ac:dyDescent="0.35">
      <c r="A7">
        <v>6</v>
      </c>
      <c r="B7" t="s">
        <v>82</v>
      </c>
      <c r="C7" t="s">
        <v>83</v>
      </c>
    </row>
    <row r="8" spans="1:3" x14ac:dyDescent="0.35">
      <c r="A8">
        <v>7</v>
      </c>
      <c r="B8" t="s">
        <v>84</v>
      </c>
      <c r="C8" t="s">
        <v>12</v>
      </c>
    </row>
    <row r="9" spans="1:3" x14ac:dyDescent="0.35">
      <c r="A9">
        <v>8</v>
      </c>
      <c r="B9" t="s">
        <v>10</v>
      </c>
      <c r="C9" t="s">
        <v>11</v>
      </c>
    </row>
    <row r="10" spans="1:3" x14ac:dyDescent="0.35">
      <c r="A10">
        <v>9</v>
      </c>
      <c r="B10" t="s">
        <v>16</v>
      </c>
      <c r="C10" t="s">
        <v>17</v>
      </c>
    </row>
    <row r="11" spans="1:3" x14ac:dyDescent="0.35">
      <c r="A11">
        <v>10</v>
      </c>
      <c r="B11" t="s">
        <v>85</v>
      </c>
      <c r="C11" t="s">
        <v>86</v>
      </c>
    </row>
    <row r="12" spans="1:3" x14ac:dyDescent="0.35">
      <c r="A12">
        <v>11</v>
      </c>
      <c r="B12" t="s">
        <v>87</v>
      </c>
      <c r="C12" t="s">
        <v>88</v>
      </c>
    </row>
    <row r="13" spans="1:3" x14ac:dyDescent="0.35">
      <c r="A13">
        <v>12</v>
      </c>
      <c r="B13" t="s">
        <v>18</v>
      </c>
      <c r="C13" t="s">
        <v>19</v>
      </c>
    </row>
    <row r="14" spans="1:3" x14ac:dyDescent="0.35">
      <c r="A14">
        <v>13</v>
      </c>
      <c r="B14" t="s">
        <v>22</v>
      </c>
      <c r="C14" t="s">
        <v>23</v>
      </c>
    </row>
    <row r="15" spans="1:3" x14ac:dyDescent="0.35">
      <c r="A15">
        <v>14</v>
      </c>
      <c r="B15" t="s">
        <v>20</v>
      </c>
      <c r="C15" t="s">
        <v>21</v>
      </c>
    </row>
    <row r="16" spans="1:3" x14ac:dyDescent="0.35">
      <c r="A16">
        <v>15</v>
      </c>
      <c r="B16" t="s">
        <v>24</v>
      </c>
      <c r="C16" t="s">
        <v>25</v>
      </c>
    </row>
    <row r="17" spans="1:3" x14ac:dyDescent="0.35">
      <c r="A17">
        <v>16</v>
      </c>
      <c r="B17" t="s">
        <v>26</v>
      </c>
      <c r="C17" t="s">
        <v>27</v>
      </c>
    </row>
    <row r="18" spans="1:3" x14ac:dyDescent="0.35">
      <c r="A18">
        <v>17</v>
      </c>
      <c r="B18" t="s">
        <v>89</v>
      </c>
      <c r="C18" t="s">
        <v>90</v>
      </c>
    </row>
    <row r="19" spans="1:3" x14ac:dyDescent="0.35">
      <c r="A19">
        <v>18</v>
      </c>
      <c r="B19" t="s">
        <v>36</v>
      </c>
      <c r="C19" t="s">
        <v>37</v>
      </c>
    </row>
    <row r="20" spans="1:3" x14ac:dyDescent="0.35">
      <c r="A20">
        <v>19</v>
      </c>
      <c r="B20" t="s">
        <v>30</v>
      </c>
      <c r="C20" t="s">
        <v>31</v>
      </c>
    </row>
    <row r="21" spans="1:3" x14ac:dyDescent="0.35">
      <c r="A21">
        <v>20</v>
      </c>
      <c r="B21" t="s">
        <v>34</v>
      </c>
      <c r="C21" t="s">
        <v>35</v>
      </c>
    </row>
    <row r="22" spans="1:3" x14ac:dyDescent="0.35">
      <c r="A22">
        <v>21</v>
      </c>
      <c r="B22" t="s">
        <v>91</v>
      </c>
      <c r="C22" t="s">
        <v>92</v>
      </c>
    </row>
    <row r="23" spans="1:3" x14ac:dyDescent="0.35">
      <c r="A23">
        <v>22</v>
      </c>
      <c r="B23" t="s">
        <v>93</v>
      </c>
      <c r="C23" t="s">
        <v>39</v>
      </c>
    </row>
    <row r="24" spans="1:3" x14ac:dyDescent="0.35">
      <c r="A24">
        <v>23</v>
      </c>
      <c r="B24" t="s">
        <v>94</v>
      </c>
      <c r="C24" t="s">
        <v>95</v>
      </c>
    </row>
    <row r="25" spans="1:3" x14ac:dyDescent="0.35">
      <c r="A25">
        <v>24</v>
      </c>
      <c r="B25" t="s">
        <v>96</v>
      </c>
      <c r="C25" t="s">
        <v>97</v>
      </c>
    </row>
    <row r="26" spans="1:3" x14ac:dyDescent="0.35">
      <c r="A26">
        <v>25</v>
      </c>
      <c r="B26" t="s">
        <v>32</v>
      </c>
      <c r="C26" t="s">
        <v>33</v>
      </c>
    </row>
    <row r="27" spans="1:3" x14ac:dyDescent="0.35">
      <c r="A27">
        <v>26</v>
      </c>
      <c r="B27" t="s">
        <v>98</v>
      </c>
      <c r="C27" t="s">
        <v>99</v>
      </c>
    </row>
    <row r="28" spans="1:3" x14ac:dyDescent="0.35">
      <c r="A28">
        <v>27</v>
      </c>
      <c r="B28" t="s">
        <v>100</v>
      </c>
      <c r="C28" t="s">
        <v>101</v>
      </c>
    </row>
    <row r="29" spans="1:3" x14ac:dyDescent="0.35">
      <c r="A29">
        <v>28</v>
      </c>
      <c r="B29" t="s">
        <v>102</v>
      </c>
      <c r="C29" t="s">
        <v>103</v>
      </c>
    </row>
    <row r="30" spans="1:3" x14ac:dyDescent="0.35">
      <c r="A30">
        <v>29</v>
      </c>
      <c r="B30" t="s">
        <v>104</v>
      </c>
      <c r="C30" t="s">
        <v>105</v>
      </c>
    </row>
    <row r="31" spans="1:3" x14ac:dyDescent="0.35">
      <c r="A31">
        <v>30</v>
      </c>
      <c r="B31" t="s">
        <v>40</v>
      </c>
      <c r="C31" t="s">
        <v>41</v>
      </c>
    </row>
    <row r="32" spans="1:3" x14ac:dyDescent="0.35">
      <c r="A32">
        <v>31</v>
      </c>
      <c r="B32" t="s">
        <v>106</v>
      </c>
      <c r="C32" t="s">
        <v>107</v>
      </c>
    </row>
    <row r="33" spans="1:3" x14ac:dyDescent="0.35">
      <c r="A33">
        <v>32</v>
      </c>
      <c r="B33" t="s">
        <v>42</v>
      </c>
      <c r="C33" t="s">
        <v>43</v>
      </c>
    </row>
    <row r="34" spans="1:3" x14ac:dyDescent="0.35">
      <c r="A34">
        <v>33</v>
      </c>
      <c r="B34" t="s">
        <v>108</v>
      </c>
      <c r="C34" t="s">
        <v>109</v>
      </c>
    </row>
    <row r="35" spans="1:3" x14ac:dyDescent="0.35">
      <c r="A35">
        <v>34</v>
      </c>
      <c r="B35" t="s">
        <v>110</v>
      </c>
      <c r="C35" t="s">
        <v>111</v>
      </c>
    </row>
    <row r="36" spans="1:3" x14ac:dyDescent="0.35">
      <c r="A36">
        <v>35</v>
      </c>
      <c r="B36" t="s">
        <v>44</v>
      </c>
      <c r="C36" t="s">
        <v>45</v>
      </c>
    </row>
    <row r="37" spans="1:3" x14ac:dyDescent="0.35">
      <c r="A37">
        <v>36</v>
      </c>
      <c r="B37" t="s">
        <v>112</v>
      </c>
      <c r="C37" t="s">
        <v>113</v>
      </c>
    </row>
    <row r="38" spans="1:3" x14ac:dyDescent="0.35">
      <c r="A38">
        <v>37</v>
      </c>
      <c r="B38" t="s">
        <v>114</v>
      </c>
      <c r="C38" t="s">
        <v>115</v>
      </c>
    </row>
    <row r="39" spans="1:3" x14ac:dyDescent="0.35">
      <c r="A39">
        <v>38</v>
      </c>
      <c r="B39" t="s">
        <v>48</v>
      </c>
      <c r="C39" t="s">
        <v>49</v>
      </c>
    </row>
    <row r="40" spans="1:3" x14ac:dyDescent="0.35">
      <c r="A40">
        <v>39</v>
      </c>
      <c r="B40" t="s">
        <v>46</v>
      </c>
      <c r="C40" t="s">
        <v>47</v>
      </c>
    </row>
    <row r="41" spans="1:3" x14ac:dyDescent="0.35">
      <c r="A41">
        <v>40</v>
      </c>
      <c r="B41" t="s">
        <v>116</v>
      </c>
      <c r="C41" t="s">
        <v>117</v>
      </c>
    </row>
    <row r="42" spans="1:3" x14ac:dyDescent="0.35">
      <c r="A42">
        <v>41</v>
      </c>
      <c r="B42" t="s">
        <v>118</v>
      </c>
      <c r="C42" t="s">
        <v>119</v>
      </c>
    </row>
    <row r="43" spans="1:3" x14ac:dyDescent="0.35">
      <c r="A43">
        <v>42</v>
      </c>
      <c r="B43" t="s">
        <v>50</v>
      </c>
      <c r="C43" t="s">
        <v>51</v>
      </c>
    </row>
    <row r="44" spans="1:3" x14ac:dyDescent="0.35">
      <c r="A44">
        <v>43</v>
      </c>
      <c r="B44" t="s">
        <v>120</v>
      </c>
      <c r="C44" t="s">
        <v>121</v>
      </c>
    </row>
    <row r="45" spans="1:3" x14ac:dyDescent="0.35">
      <c r="A45">
        <v>44</v>
      </c>
      <c r="B45" t="s">
        <v>52</v>
      </c>
      <c r="C45" t="s">
        <v>53</v>
      </c>
    </row>
    <row r="46" spans="1:3" x14ac:dyDescent="0.35">
      <c r="A46">
        <v>45</v>
      </c>
      <c r="B46" t="s">
        <v>122</v>
      </c>
      <c r="C46" t="s">
        <v>123</v>
      </c>
    </row>
    <row r="47" spans="1:3" x14ac:dyDescent="0.35">
      <c r="A47">
        <v>46</v>
      </c>
      <c r="B47" t="s">
        <v>124</v>
      </c>
      <c r="C47" t="s">
        <v>125</v>
      </c>
    </row>
    <row r="48" spans="1:3" x14ac:dyDescent="0.35">
      <c r="A48">
        <v>47</v>
      </c>
      <c r="B48" t="s">
        <v>54</v>
      </c>
      <c r="C48" t="s">
        <v>55</v>
      </c>
    </row>
    <row r="49" spans="1:3" x14ac:dyDescent="0.35">
      <c r="A49">
        <v>48</v>
      </c>
      <c r="B49" t="s">
        <v>126</v>
      </c>
      <c r="C49" t="s">
        <v>127</v>
      </c>
    </row>
    <row r="50" spans="1:3" x14ac:dyDescent="0.35">
      <c r="A50">
        <v>49</v>
      </c>
      <c r="B50" t="s">
        <v>56</v>
      </c>
      <c r="C50" t="s">
        <v>57</v>
      </c>
    </row>
    <row r="51" spans="1:3" x14ac:dyDescent="0.35">
      <c r="A51">
        <v>50</v>
      </c>
      <c r="B51" t="s">
        <v>58</v>
      </c>
      <c r="C51" t="s">
        <v>59</v>
      </c>
    </row>
    <row r="52" spans="1:3" x14ac:dyDescent="0.35">
      <c r="A52">
        <v>51</v>
      </c>
      <c r="B52" t="s">
        <v>128</v>
      </c>
      <c r="C52" t="s">
        <v>129</v>
      </c>
    </row>
    <row r="53" spans="1:3" x14ac:dyDescent="0.35">
      <c r="A53">
        <v>52</v>
      </c>
      <c r="B53" t="s">
        <v>130</v>
      </c>
      <c r="C53" t="s">
        <v>131</v>
      </c>
    </row>
    <row r="54" spans="1:3" x14ac:dyDescent="0.35">
      <c r="A54">
        <v>53</v>
      </c>
      <c r="B54" t="s">
        <v>132</v>
      </c>
      <c r="C54" t="s">
        <v>133</v>
      </c>
    </row>
    <row r="55" spans="1:3" x14ac:dyDescent="0.35">
      <c r="A55">
        <v>54</v>
      </c>
      <c r="B55" t="s">
        <v>134</v>
      </c>
      <c r="C55" t="s">
        <v>135</v>
      </c>
    </row>
    <row r="56" spans="1:3" x14ac:dyDescent="0.35">
      <c r="A56">
        <v>55</v>
      </c>
      <c r="B56" t="s">
        <v>60</v>
      </c>
      <c r="C56" t="s">
        <v>61</v>
      </c>
    </row>
    <row r="57" spans="1:3" x14ac:dyDescent="0.35">
      <c r="A57">
        <v>56</v>
      </c>
      <c r="B57" t="s">
        <v>136</v>
      </c>
      <c r="C57" t="s">
        <v>137</v>
      </c>
    </row>
    <row r="58" spans="1:3" x14ac:dyDescent="0.35">
      <c r="A58">
        <v>57</v>
      </c>
      <c r="B58" t="s">
        <v>138</v>
      </c>
      <c r="C58" t="s">
        <v>139</v>
      </c>
    </row>
    <row r="59" spans="1:3" x14ac:dyDescent="0.35">
      <c r="A59">
        <v>58</v>
      </c>
      <c r="B59" t="s">
        <v>62</v>
      </c>
      <c r="C59" t="s">
        <v>63</v>
      </c>
    </row>
    <row r="60" spans="1:3" x14ac:dyDescent="0.35">
      <c r="A60">
        <v>59</v>
      </c>
      <c r="B60" t="s">
        <v>68</v>
      </c>
      <c r="C60" t="s">
        <v>69</v>
      </c>
    </row>
    <row r="61" spans="1:3" x14ac:dyDescent="0.35">
      <c r="A61">
        <v>60</v>
      </c>
      <c r="B61" t="s">
        <v>70</v>
      </c>
      <c r="C61" t="s">
        <v>71</v>
      </c>
    </row>
    <row r="62" spans="1:3" x14ac:dyDescent="0.35">
      <c r="A62">
        <v>61</v>
      </c>
      <c r="B62" t="s">
        <v>72</v>
      </c>
      <c r="C62" t="s">
        <v>140</v>
      </c>
    </row>
    <row r="63" spans="1:3" x14ac:dyDescent="0.35">
      <c r="A63">
        <v>62</v>
      </c>
      <c r="B63" t="s">
        <v>64</v>
      </c>
      <c r="C63" t="s">
        <v>65</v>
      </c>
    </row>
    <row r="64" spans="1:3" x14ac:dyDescent="0.35">
      <c r="A64">
        <v>63</v>
      </c>
      <c r="B64" t="s">
        <v>141</v>
      </c>
      <c r="C64" t="s">
        <v>142</v>
      </c>
    </row>
    <row r="65" spans="1:3" x14ac:dyDescent="0.35">
      <c r="A65">
        <v>64</v>
      </c>
      <c r="B65" t="s">
        <v>143</v>
      </c>
      <c r="C65" t="s">
        <v>144</v>
      </c>
    </row>
    <row r="66" spans="1:3" x14ac:dyDescent="0.35">
      <c r="A66">
        <v>65</v>
      </c>
      <c r="B66" t="s">
        <v>145</v>
      </c>
      <c r="C66" t="s">
        <v>146</v>
      </c>
    </row>
    <row r="67" spans="1:3" x14ac:dyDescent="0.35">
      <c r="A67">
        <v>66</v>
      </c>
      <c r="B67" t="s">
        <v>147</v>
      </c>
      <c r="C67" t="s">
        <v>148</v>
      </c>
    </row>
    <row r="68" spans="1:3" x14ac:dyDescent="0.35">
      <c r="A68">
        <v>67</v>
      </c>
      <c r="B68" t="s">
        <v>149</v>
      </c>
      <c r="C68" t="s">
        <v>150</v>
      </c>
    </row>
    <row r="69" spans="1:3" x14ac:dyDescent="0.35">
      <c r="A69">
        <v>68</v>
      </c>
      <c r="B69" t="s">
        <v>66</v>
      </c>
      <c r="C69" t="s">
        <v>67</v>
      </c>
    </row>
    <row r="70" spans="1:3" x14ac:dyDescent="0.35">
      <c r="A70">
        <v>69</v>
      </c>
      <c r="B70" t="s">
        <v>151</v>
      </c>
      <c r="C70" t="s">
        <v>152</v>
      </c>
    </row>
    <row r="71" spans="1:3" x14ac:dyDescent="0.35">
      <c r="A71">
        <v>70</v>
      </c>
      <c r="B71" t="s">
        <v>28</v>
      </c>
      <c r="C71" t="s">
        <v>29</v>
      </c>
    </row>
    <row r="72" spans="1:3" x14ac:dyDescent="0.35">
      <c r="A72">
        <v>71</v>
      </c>
      <c r="B72" t="s">
        <v>153</v>
      </c>
      <c r="C72" t="s">
        <v>154</v>
      </c>
    </row>
    <row r="73" spans="1:3" x14ac:dyDescent="0.35">
      <c r="A73">
        <v>72</v>
      </c>
      <c r="B73" t="s">
        <v>155</v>
      </c>
      <c r="C73" t="s">
        <v>156</v>
      </c>
    </row>
    <row r="74" spans="1:3" x14ac:dyDescent="0.35">
      <c r="A74">
        <v>73</v>
      </c>
      <c r="B74" t="s">
        <v>157</v>
      </c>
      <c r="C74" t="s">
        <v>158</v>
      </c>
    </row>
    <row r="75" spans="1:3" x14ac:dyDescent="0.35">
      <c r="A75">
        <v>74</v>
      </c>
      <c r="B75" t="s">
        <v>73</v>
      </c>
      <c r="C75" t="s">
        <v>74</v>
      </c>
    </row>
    <row r="76" spans="1:3" x14ac:dyDescent="0.35">
      <c r="A76">
        <v>75</v>
      </c>
      <c r="B76" t="s">
        <v>159</v>
      </c>
      <c r="C76" t="s">
        <v>160</v>
      </c>
    </row>
    <row r="77" spans="1:3" x14ac:dyDescent="0.35">
      <c r="A77">
        <v>76</v>
      </c>
      <c r="B77" t="s">
        <v>161</v>
      </c>
      <c r="C77" t="s">
        <v>162</v>
      </c>
    </row>
    <row r="78" spans="1:3" x14ac:dyDescent="0.35">
      <c r="A78">
        <v>77</v>
      </c>
      <c r="B78" t="s">
        <v>75</v>
      </c>
      <c r="C78" t="s">
        <v>76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ทะเบียนอาคาร</vt:lpstr>
      <vt:lpstr>หมายเลขจังหวัด</vt:lpstr>
      <vt:lpstr>รหัสหน่วยรับผิดชอบ</vt:lpstr>
      <vt:lpstr>รหัสประเภท</vt:lpstr>
      <vt:lpstr>wiki</vt:lpstr>
      <vt:lpstr>ชื่อหน่วยรับผิดชอบ</vt:lpstr>
      <vt:lpstr>รหัสหน่วยรับผิดชอบ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กบ.-หน.ฐานทัพ</dc:creator>
  <cp:lastModifiedBy>กบ.-หน.ฐานทัพ</cp:lastModifiedBy>
  <dcterms:created xsi:type="dcterms:W3CDTF">2022-02-01T06:47:13Z</dcterms:created>
  <dcterms:modified xsi:type="dcterms:W3CDTF">2022-05-19T07:09:15Z</dcterms:modified>
</cp:coreProperties>
</file>